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85" windowWidth="15360" windowHeight="8550" tabRatio="367" activeTab="2"/>
  </bookViews>
  <sheets>
    <sheet name="Arbeidsbok" sheetId="1" r:id="rId1"/>
    <sheet name="Resultatregnskap og balanse" sheetId="2" r:id="rId2"/>
    <sheet name="Saldoliste" sheetId="3" r:id="rId3"/>
  </sheets>
  <definedNames>
    <definedName name="_xlnm.Print_Titles" localSheetId="0">Arbeidsbok!$A:$C,Arbeidsbok!$1:$4</definedName>
  </definedNames>
  <calcPr calcId="145621" fullCalcOnLoad="1"/>
</workbook>
</file>

<file path=xl/calcChain.xml><?xml version="1.0" encoding="utf-8"?>
<calcChain xmlns="http://schemas.openxmlformats.org/spreadsheetml/2006/main">
  <c r="B13" i="3" l="1"/>
  <c r="B5" i="3" l="1"/>
  <c r="E41" i="2"/>
  <c r="AN19" i="1"/>
  <c r="AK35" i="1"/>
  <c r="AN17" i="1"/>
  <c r="AN11" i="1"/>
  <c r="AN5" i="1"/>
  <c r="AN16" i="1"/>
  <c r="AN28" i="1"/>
  <c r="V35" i="1"/>
  <c r="V36" i="1"/>
  <c r="V61" i="1"/>
  <c r="W35" i="1"/>
  <c r="W36" i="1"/>
  <c r="W61" i="1"/>
  <c r="X35" i="1"/>
  <c r="X36" i="1"/>
  <c r="X61" i="1"/>
  <c r="Y35" i="1"/>
  <c r="Y36" i="1"/>
  <c r="Y61" i="1"/>
  <c r="D35" i="1"/>
  <c r="D36" i="1" s="1"/>
  <c r="D61" i="1" s="1"/>
  <c r="F35" i="1"/>
  <c r="F36" i="1"/>
  <c r="F61" i="1"/>
  <c r="J35" i="1"/>
  <c r="J36" i="1"/>
  <c r="J61" i="1"/>
  <c r="K62" i="1"/>
  <c r="E25" i="2"/>
  <c r="L35" i="1"/>
  <c r="L36" i="1"/>
  <c r="L61" i="1"/>
  <c r="N35" i="1"/>
  <c r="N36" i="1"/>
  <c r="N61" i="1"/>
  <c r="P35" i="1"/>
  <c r="P36" i="1"/>
  <c r="P61" i="1"/>
  <c r="R35" i="1"/>
  <c r="R36" i="1"/>
  <c r="R61" i="1" s="1"/>
  <c r="T35" i="1"/>
  <c r="T36" i="1" s="1"/>
  <c r="T61" i="1" s="1"/>
  <c r="Z35" i="1"/>
  <c r="Z36" i="1" s="1"/>
  <c r="Z61" i="1" s="1"/>
  <c r="AA63" i="1" s="1"/>
  <c r="E11" i="2" s="1"/>
  <c r="AB35" i="1"/>
  <c r="AB36" i="1" s="1"/>
  <c r="AB61" i="1" s="1"/>
  <c r="AC63" i="1" s="1"/>
  <c r="AD35" i="1"/>
  <c r="AD36" i="1"/>
  <c r="AD61" i="1"/>
  <c r="AF35" i="1"/>
  <c r="AF36" i="1"/>
  <c r="AF61" i="1"/>
  <c r="AG63" i="1"/>
  <c r="AH35" i="1"/>
  <c r="AH36" i="1"/>
  <c r="AH61" i="1"/>
  <c r="AI63" i="1" s="1"/>
  <c r="AJ35" i="1"/>
  <c r="AJ36" i="1"/>
  <c r="AJ61" i="1"/>
  <c r="AL35" i="1"/>
  <c r="AL36" i="1"/>
  <c r="AL61" i="1"/>
  <c r="AM63" i="1"/>
  <c r="E35" i="1"/>
  <c r="E36" i="1" s="1"/>
  <c r="E61" i="1" s="1"/>
  <c r="G35" i="1"/>
  <c r="G36" i="1"/>
  <c r="G61" i="1" s="1"/>
  <c r="F66" i="1" s="1"/>
  <c r="F67" i="1" s="1"/>
  <c r="E28" i="2" s="1"/>
  <c r="K35" i="1"/>
  <c r="K36" i="1"/>
  <c r="K61" i="1"/>
  <c r="M35" i="1"/>
  <c r="M36" i="1" s="1"/>
  <c r="M61" i="1" s="1"/>
  <c r="L62" i="1" s="1"/>
  <c r="E39" i="2" s="1"/>
  <c r="O35" i="1"/>
  <c r="O36" i="1"/>
  <c r="O61" i="1"/>
  <c r="Q35" i="1"/>
  <c r="Q36" i="1"/>
  <c r="Q61" i="1"/>
  <c r="S35" i="1"/>
  <c r="S36" i="1" s="1"/>
  <c r="S61" i="1" s="1"/>
  <c r="U35" i="1"/>
  <c r="U36" i="1" s="1"/>
  <c r="U61" i="1" s="1"/>
  <c r="AA35" i="1"/>
  <c r="AA36" i="1"/>
  <c r="AA61" i="1"/>
  <c r="AC35" i="1"/>
  <c r="AC36" i="1"/>
  <c r="AC61" i="1"/>
  <c r="AE35" i="1"/>
  <c r="AE36" i="1"/>
  <c r="AE61" i="1"/>
  <c r="AG35" i="1"/>
  <c r="AG36" i="1"/>
  <c r="AG61" i="1"/>
  <c r="AI35" i="1"/>
  <c r="AI36" i="1"/>
  <c r="AI61" i="1"/>
  <c r="AM35" i="1"/>
  <c r="AM36" i="1"/>
  <c r="AM61" i="1"/>
  <c r="H35" i="1"/>
  <c r="H36" i="1" s="1"/>
  <c r="H61" i="1" s="1"/>
  <c r="I62" i="1" s="1"/>
  <c r="I35" i="1"/>
  <c r="I36" i="1"/>
  <c r="I61" i="1"/>
  <c r="H66" i="1"/>
  <c r="AK36" i="1"/>
  <c r="AK61" i="1"/>
  <c r="AN12" i="1"/>
  <c r="AN6" i="1"/>
  <c r="AN7" i="1"/>
  <c r="AN8" i="1"/>
  <c r="AN9" i="1"/>
  <c r="AN10" i="1"/>
  <c r="AN13" i="1"/>
  <c r="AN14" i="1"/>
  <c r="AN15" i="1"/>
  <c r="AN18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E63" i="1"/>
  <c r="F65" i="1"/>
  <c r="P62" i="1"/>
  <c r="E45" i="2"/>
  <c r="Y63" i="1"/>
  <c r="E10" i="2"/>
  <c r="AK63" i="1"/>
  <c r="V63" i="1"/>
  <c r="E7" i="2"/>
  <c r="E42" i="2" l="1"/>
  <c r="G62" i="1"/>
  <c r="H65" i="1"/>
  <c r="H67" i="1" s="1"/>
  <c r="E32" i="2" s="1"/>
  <c r="E12" i="2"/>
  <c r="E13" i="2"/>
  <c r="E15" i="2" s="1"/>
  <c r="E17" i="2" s="1"/>
  <c r="T63" i="1"/>
  <c r="E6" i="2" s="1"/>
  <c r="E8" i="2" s="1"/>
  <c r="R62" i="1"/>
  <c r="E46" i="2" s="1"/>
  <c r="E47" i="2" s="1"/>
  <c r="D66" i="1"/>
  <c r="E62" i="1"/>
  <c r="AN35" i="1"/>
  <c r="AN36" i="1"/>
  <c r="AN61" i="1"/>
  <c r="D65" i="1"/>
  <c r="D67" i="1" s="1"/>
  <c r="E29" i="2" s="1"/>
  <c r="E30" i="2" s="1"/>
  <c r="E49" i="2" l="1"/>
  <c r="E35" i="2"/>
  <c r="AN64" i="1"/>
</calcChain>
</file>

<file path=xl/comments1.xml><?xml version="1.0" encoding="utf-8"?>
<comments xmlns="http://schemas.openxmlformats.org/spreadsheetml/2006/main">
  <authors>
    <author>kjorgensen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 xml:space="preserve">Etter at perioden er over, skal dette tallet (i celle E17) føres inn i balansen på følgende måte:  
- Positivt tall (overskudd) føres til Opptjent egenkapital 
- Negativt tall (underskudd) føres til Udekket tap
 </t>
        </r>
      </text>
    </comment>
  </commentList>
</comments>
</file>

<file path=xl/sharedStrings.xml><?xml version="1.0" encoding="utf-8"?>
<sst xmlns="http://schemas.openxmlformats.org/spreadsheetml/2006/main" count="189" uniqueCount="138">
  <si>
    <t>Bank</t>
  </si>
  <si>
    <t>D</t>
  </si>
  <si>
    <t>K</t>
  </si>
  <si>
    <t>Sum</t>
  </si>
  <si>
    <t>Overført</t>
  </si>
  <si>
    <t>Sumkontroll</t>
  </si>
  <si>
    <t>Kasse</t>
  </si>
  <si>
    <t>Dato</t>
  </si>
  <si>
    <t>Beholdn.01.01.01.</t>
  </si>
  <si>
    <t>Inn</t>
  </si>
  <si>
    <t>Ut</t>
  </si>
  <si>
    <t>Ber beholdn.31.12.01</t>
  </si>
  <si>
    <t>Saldo bank</t>
  </si>
  <si>
    <t>Salgsinntekter</t>
  </si>
  <si>
    <t>Bilagsnummer</t>
  </si>
  <si>
    <t>Egenkapital</t>
  </si>
  <si>
    <t>Regnskap for:</t>
  </si>
  <si>
    <t>Balanse</t>
  </si>
  <si>
    <t>Overføres balanse</t>
  </si>
  <si>
    <t>Varebeholdning</t>
  </si>
  <si>
    <t>Innskutt egenkapital</t>
  </si>
  <si>
    <t>Opptjent egenkapital</t>
  </si>
  <si>
    <t>Leverandørgjeld</t>
  </si>
  <si>
    <t>Varekostnader</t>
  </si>
  <si>
    <t>Lønn</t>
  </si>
  <si>
    <t>Kontorrekvisita</t>
  </si>
  <si>
    <t>Markedsføring</t>
  </si>
  <si>
    <t>Reiseutgifter</t>
  </si>
  <si>
    <t>Diverse utgifter</t>
  </si>
  <si>
    <t>Tekst</t>
  </si>
  <si>
    <t>Overføres resultatregnskap</t>
  </si>
  <si>
    <t xml:space="preserve">Resultatregnskap </t>
  </si>
  <si>
    <t>Lønnskostnader</t>
  </si>
  <si>
    <t>Annen driftskostnad</t>
  </si>
  <si>
    <t>Sum driftskostnader</t>
  </si>
  <si>
    <t>Driftsresultat</t>
  </si>
  <si>
    <t>Årsresultat</t>
  </si>
  <si>
    <t>Eiendeler</t>
  </si>
  <si>
    <t>Betalingsmidler</t>
  </si>
  <si>
    <t>Sum betalingsmidler</t>
  </si>
  <si>
    <t>Sum eiendeler</t>
  </si>
  <si>
    <t>Sum egenkapital</t>
  </si>
  <si>
    <t>Gjeld</t>
  </si>
  <si>
    <t>Sum gjeld</t>
  </si>
  <si>
    <t>Sum egenkapital og gjeld</t>
  </si>
  <si>
    <t xml:space="preserve">for perioden </t>
  </si>
  <si>
    <t>(ungdomsbedriftens navn her)</t>
  </si>
  <si>
    <t>Annet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</si>
  <si>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</si>
  <si>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</si>
  <si>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</si>
  <si>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</si>
  <si>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</si>
  <si>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</si>
  <si>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</si>
  <si>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</si>
  <si>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</si>
  <si>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</t>
  </si>
  <si>
    <t>11</t>
  </si>
  <si>
    <t>10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</si>
  <si>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</si>
  <si>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</si>
  <si>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</si>
  <si>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</si>
  <si>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</si>
  <si>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</si>
  <si>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</si>
  <si>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</si>
  <si>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</si>
  <si>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</si>
  <si>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</si>
  <si>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</si>
  <si>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</si>
  <si>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</si>
  <si>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</si>
  <si>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</si>
  <si>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</si>
  <si>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</si>
  <si>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</si>
  <si>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</si>
  <si>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</si>
  <si>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</si>
  <si>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</si>
  <si>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</si>
  <si>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</si>
  <si>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</si>
  <si>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</si>
  <si>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</si>
  <si>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</si>
  <si>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</si>
  <si>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</si>
  <si>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</si>
  <si>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</si>
  <si>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</si>
  <si>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</si>
  <si>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</si>
  <si>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</si>
  <si>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</si>
  <si>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</si>
  <si>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</si>
  <si>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</si>
  <si>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</si>
  <si>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Annen inntekt</t>
  </si>
  <si>
    <t>Andre inntekter</t>
  </si>
  <si>
    <t>Sum inntekter</t>
  </si>
  <si>
    <t>Kundefordringer</t>
  </si>
  <si>
    <t>Udekket tap</t>
  </si>
  <si>
    <t>Resultatregnskapet og balansen ligger på neste arkfane</t>
  </si>
  <si>
    <t>&lt;Årstall&gt;</t>
  </si>
  <si>
    <t>Mellomregning</t>
  </si>
  <si>
    <t xml:space="preserve">Mellomregning    </t>
  </si>
  <si>
    <t xml:space="preserve">Leverandørgjeld   </t>
  </si>
  <si>
    <t>1.10.20xx</t>
  </si>
  <si>
    <t>IB</t>
  </si>
  <si>
    <t>5.10.</t>
  </si>
  <si>
    <t>Kjøp kontorutstyr</t>
  </si>
  <si>
    <t>10.10.20xx</t>
  </si>
  <si>
    <t>Faktura til Helle as</t>
  </si>
  <si>
    <t>Varekjøp</t>
  </si>
  <si>
    <t>Kjøp domene</t>
  </si>
  <si>
    <t>11.10.20xx</t>
  </si>
  <si>
    <t>Faktura til Kryssern</t>
  </si>
  <si>
    <t xml:space="preserve">15.10.20xx  </t>
  </si>
  <si>
    <t>20.10.20xx</t>
  </si>
  <si>
    <t>Faktura til Henriksen</t>
  </si>
  <si>
    <t>Kontantsalg</t>
  </si>
  <si>
    <t>25.10.20xx</t>
  </si>
  <si>
    <t>Lønnsutbetaling</t>
  </si>
  <si>
    <t>30.10.20xx</t>
  </si>
  <si>
    <t>Diverse kostnader</t>
  </si>
  <si>
    <t>Saldoliste Kunder</t>
  </si>
  <si>
    <t>Saldoliste leverandører</t>
  </si>
  <si>
    <t>Helle as</t>
  </si>
  <si>
    <t>Kryssern</t>
  </si>
  <si>
    <t>Saldo</t>
  </si>
  <si>
    <t>Kontorutstyr</t>
  </si>
  <si>
    <t>Domeneshop</t>
  </si>
  <si>
    <t>Henriksen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</si>
</sst>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4" formatCode="_(* #,##0_);_(* \(#,##0\);_(* &quot;-&quot;??_);_(@_)"/>
    <numFmt numFmtId="176" formatCode="_ * #,##0_ ;_ * \-#,##0_ ;_ * &quot;-&quot;??_ ;_ @_ 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4"/>
      <name val="Verdana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24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2" xfId="0" applyBorder="1"/>
    <xf numFmtId="0" fontId="6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8" fillId="0" borderId="0" xfId="0" applyFont="1"/>
    <xf numFmtId="1" fontId="3" fillId="0" borderId="0" xfId="0" applyNumberFormat="1" applyFont="1" applyBorder="1"/>
    <xf numFmtId="0" fontId="5" fillId="0" borderId="0" xfId="0" applyFont="1" applyBorder="1"/>
    <xf numFmtId="1" fontId="0" fillId="0" borderId="0" xfId="0" applyNumberFormat="1" applyBorder="1"/>
    <xf numFmtId="14" fontId="2" fillId="0" borderId="0" xfId="0" applyNumberFormat="1" applyFont="1" applyBorder="1"/>
    <xf numFmtId="1" fontId="2" fillId="0" borderId="0" xfId="0" applyNumberFormat="1" applyFont="1" applyBorder="1"/>
    <xf numFmtId="0" fontId="0" fillId="0" borderId="2" xfId="0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indent="1"/>
    </xf>
    <xf numFmtId="174" fontId="0" fillId="0" borderId="2" xfId="2" applyNumberFormat="1" applyFont="1" applyBorder="1"/>
    <xf numFmtId="174" fontId="0" fillId="0" borderId="0" xfId="2" applyNumberFormat="1" applyFont="1"/>
    <xf numFmtId="174" fontId="0" fillId="0" borderId="4" xfId="2" applyNumberFormat="1" applyFont="1" applyBorder="1"/>
    <xf numFmtId="0" fontId="11" fillId="0" borderId="0" xfId="0" applyFont="1" applyAlignment="1">
      <alignment horizontal="left" indent="1"/>
    </xf>
    <xf numFmtId="0" fontId="8" fillId="0" borderId="2" xfId="0" applyFont="1" applyBorder="1"/>
    <xf numFmtId="174" fontId="0" fillId="0" borderId="5" xfId="2" applyNumberFormat="1" applyFont="1" applyBorder="1"/>
    <xf numFmtId="174" fontId="0" fillId="0" borderId="0" xfId="2" applyNumberFormat="1" applyFont="1" applyBorder="1"/>
    <xf numFmtId="0" fontId="11" fillId="0" borderId="0" xfId="0" applyFont="1" applyAlignment="1"/>
    <xf numFmtId="0" fontId="0" fillId="0" borderId="0" xfId="0" applyAlignment="1">
      <alignment horizontal="right"/>
    </xf>
    <xf numFmtId="174" fontId="0" fillId="2" borderId="2" xfId="2" applyNumberFormat="1" applyFont="1" applyFill="1" applyBorder="1"/>
    <xf numFmtId="0" fontId="2" fillId="0" borderId="2" xfId="0" applyFont="1" applyBorder="1" applyAlignment="1">
      <alignment horizontal="center"/>
    </xf>
    <xf numFmtId="176" fontId="7" fillId="0" borderId="0" xfId="2" applyNumberFormat="1" applyFont="1"/>
    <xf numFmtId="176" fontId="0" fillId="0" borderId="0" xfId="2" applyNumberFormat="1" applyFont="1"/>
    <xf numFmtId="176" fontId="3" fillId="0" borderId="0" xfId="2" applyNumberFormat="1" applyFont="1" applyFill="1"/>
    <xf numFmtId="176" fontId="13" fillId="0" borderId="0" xfId="2" applyNumberFormat="1" applyFont="1" applyFill="1" applyAlignment="1" applyProtection="1">
      <alignment horizontal="left"/>
      <protection locked="0"/>
    </xf>
    <xf numFmtId="176" fontId="0" fillId="0" borderId="0" xfId="2" applyNumberFormat="1" applyFont="1" applyFill="1"/>
    <xf numFmtId="176" fontId="3" fillId="8" borderId="0" xfId="2" applyNumberFormat="1" applyFont="1" applyFill="1" applyAlignment="1">
      <alignment horizontal="center"/>
    </xf>
    <xf numFmtId="176" fontId="0" fillId="8" borderId="0" xfId="2" applyNumberFormat="1" applyFont="1" applyFill="1" applyAlignment="1">
      <alignment horizontal="center"/>
    </xf>
    <xf numFmtId="176" fontId="0" fillId="0" borderId="1" xfId="2" applyNumberFormat="1" applyFont="1" applyBorder="1"/>
    <xf numFmtId="176" fontId="0" fillId="0" borderId="3" xfId="2" applyNumberFormat="1" applyFont="1" applyBorder="1"/>
    <xf numFmtId="176" fontId="2" fillId="5" borderId="3" xfId="2" applyNumberFormat="1" applyFont="1" applyFill="1" applyBorder="1" applyAlignment="1">
      <alignment horizontal="center" wrapText="1"/>
    </xf>
    <xf numFmtId="176" fontId="2" fillId="5" borderId="7" xfId="2" applyNumberFormat="1" applyFont="1" applyFill="1" applyBorder="1" applyAlignment="1">
      <alignment horizontal="center" wrapText="1"/>
    </xf>
    <xf numFmtId="176" fontId="3" fillId="5" borderId="7" xfId="2" applyNumberFormat="1" applyFont="1" applyFill="1" applyBorder="1" applyAlignment="1">
      <alignment horizontal="center" wrapText="1"/>
    </xf>
    <xf numFmtId="176" fontId="2" fillId="7" borderId="3" xfId="2" applyNumberFormat="1" applyFont="1" applyFill="1" applyBorder="1" applyAlignment="1">
      <alignment horizontal="center" wrapText="1"/>
    </xf>
    <xf numFmtId="176" fontId="2" fillId="7" borderId="7" xfId="2" applyNumberFormat="1" applyFont="1" applyFill="1" applyBorder="1" applyAlignment="1">
      <alignment horizontal="center" wrapText="1"/>
    </xf>
    <xf numFmtId="176" fontId="0" fillId="7" borderId="7" xfId="2" applyNumberFormat="1" applyFont="1" applyFill="1" applyBorder="1" applyAlignment="1">
      <alignment horizontal="center" wrapText="1"/>
    </xf>
    <xf numFmtId="176" fontId="2" fillId="0" borderId="1" xfId="2" applyNumberFormat="1" applyFont="1" applyBorder="1" applyAlignment="1">
      <alignment textRotation="90"/>
    </xf>
    <xf numFmtId="176" fontId="2" fillId="0" borderId="1" xfId="2" applyNumberFormat="1" applyFont="1" applyBorder="1"/>
    <xf numFmtId="176" fontId="2" fillId="2" borderId="1" xfId="2" applyNumberFormat="1" applyFont="1" applyFill="1" applyBorder="1" applyAlignment="1">
      <alignment horizontal="center"/>
    </xf>
    <xf numFmtId="176" fontId="2" fillId="3" borderId="1" xfId="2" applyNumberFormat="1" applyFont="1" applyFill="1" applyBorder="1" applyAlignment="1">
      <alignment horizontal="center"/>
    </xf>
    <xf numFmtId="176" fontId="0" fillId="0" borderId="1" xfId="2" applyNumberFormat="1" applyFont="1" applyBorder="1" applyProtection="1">
      <protection locked="0"/>
    </xf>
    <xf numFmtId="176" fontId="3" fillId="0" borderId="1" xfId="2" applyNumberFormat="1" applyFont="1" applyBorder="1" applyProtection="1">
      <protection locked="0"/>
    </xf>
    <xf numFmtId="176" fontId="3" fillId="2" borderId="1" xfId="2" applyNumberFormat="1" applyFont="1" applyFill="1" applyBorder="1" applyProtection="1">
      <protection locked="0"/>
    </xf>
    <xf numFmtId="176" fontId="0" fillId="3" borderId="1" xfId="2" applyNumberFormat="1" applyFont="1" applyFill="1" applyBorder="1" applyProtection="1">
      <protection locked="0"/>
    </xf>
    <xf numFmtId="176" fontId="0" fillId="2" borderId="1" xfId="2" applyNumberFormat="1" applyFont="1" applyFill="1" applyBorder="1" applyProtection="1">
      <protection locked="0"/>
    </xf>
    <xf numFmtId="176" fontId="0" fillId="0" borderId="6" xfId="2" applyNumberFormat="1" applyFont="1" applyFill="1" applyBorder="1" applyProtection="1">
      <protection locked="0"/>
    </xf>
    <xf numFmtId="176" fontId="0" fillId="0" borderId="0" xfId="2" quotePrefix="1" applyNumberFormat="1" applyFont="1"/>
    <xf numFmtId="176" fontId="4" fillId="2" borderId="1" xfId="2" applyNumberFormat="1" applyFont="1" applyFill="1" applyBorder="1"/>
    <xf numFmtId="176" fontId="3" fillId="2" borderId="1" xfId="2" applyNumberFormat="1" applyFont="1" applyFill="1" applyBorder="1"/>
    <xf numFmtId="176" fontId="3" fillId="3" borderId="1" xfId="2" applyNumberFormat="1" applyFont="1" applyFill="1" applyBorder="1"/>
    <xf numFmtId="176" fontId="0" fillId="0" borderId="1" xfId="2" applyNumberFormat="1" applyFont="1" applyFill="1" applyBorder="1" applyProtection="1">
      <protection locked="0"/>
    </xf>
    <xf numFmtId="176" fontId="2" fillId="4" borderId="1" xfId="2" applyNumberFormat="1" applyFont="1" applyFill="1" applyBorder="1"/>
    <xf numFmtId="176" fontId="2" fillId="5" borderId="1" xfId="2" applyNumberFormat="1" applyFont="1" applyFill="1" applyBorder="1"/>
    <xf numFmtId="176" fontId="4" fillId="5" borderId="1" xfId="2" applyNumberFormat="1" applyFont="1" applyFill="1" applyBorder="1"/>
    <xf numFmtId="176" fontId="3" fillId="5" borderId="1" xfId="2" applyNumberFormat="1" applyFont="1" applyFill="1" applyBorder="1"/>
    <xf numFmtId="176" fontId="2" fillId="6" borderId="1" xfId="2" applyNumberFormat="1" applyFont="1" applyFill="1" applyBorder="1"/>
    <xf numFmtId="176" fontId="9" fillId="6" borderId="1" xfId="2" applyNumberFormat="1" applyFont="1" applyFill="1" applyBorder="1"/>
    <xf numFmtId="176" fontId="10" fillId="6" borderId="1" xfId="2" applyNumberFormat="1" applyFont="1" applyFill="1" applyBorder="1"/>
    <xf numFmtId="176" fontId="3" fillId="6" borderId="1" xfId="2" applyNumberFormat="1" applyFont="1" applyFill="1" applyBorder="1"/>
    <xf numFmtId="176" fontId="4" fillId="3" borderId="1" xfId="2" applyNumberFormat="1" applyFont="1" applyFill="1" applyBorder="1"/>
    <xf numFmtId="176" fontId="0" fillId="2" borderId="1" xfId="2" applyNumberFormat="1" applyFont="1" applyFill="1" applyBorder="1"/>
    <xf numFmtId="176" fontId="0" fillId="3" borderId="1" xfId="2" applyNumberFormat="1" applyFont="1" applyFill="1" applyBorder="1"/>
    <xf numFmtId="176" fontId="4" fillId="0" borderId="1" xfId="2" applyNumberFormat="1" applyFont="1" applyFill="1" applyBorder="1"/>
    <xf numFmtId="176" fontId="0" fillId="0" borderId="4" xfId="2" applyNumberFormat="1" applyFont="1" applyFill="1" applyBorder="1"/>
    <xf numFmtId="176" fontId="0" fillId="0" borderId="1" xfId="2" applyNumberFormat="1" applyFont="1" applyFill="1" applyBorder="1"/>
    <xf numFmtId="176" fontId="0" fillId="5" borderId="1" xfId="2" applyNumberFormat="1" applyFont="1" applyFill="1" applyBorder="1"/>
    <xf numFmtId="0" fontId="2" fillId="0" borderId="0" xfId="0" applyFont="1"/>
    <xf numFmtId="0" fontId="15" fillId="9" borderId="0" xfId="1" applyFont="1"/>
    <xf numFmtId="176" fontId="15" fillId="9" borderId="0" xfId="1" applyNumberFormat="1" applyFont="1"/>
    <xf numFmtId="0" fontId="3" fillId="0" borderId="0" xfId="0" applyFont="1"/>
    <xf numFmtId="176" fontId="2" fillId="0" borderId="8" xfId="2" applyNumberFormat="1" applyFont="1" applyBorder="1"/>
  </cellXfs>
  <cellStyles count="3">
    <cellStyle name="God" xfId="1" builtinId="26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view="pageBreakPreview" zoomScaleNormal="100" zoomScaleSheetLayoutView="10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AH15" sqref="AH15"/>
    </sheetView>
  </sheetViews>
  <sheetFormatPr baseColWidth="10" defaultRowHeight="12.75" x14ac:dyDescent="0.2"/>
  <cols>
    <col min="1" max="1" width="3.85546875" style="28" customWidth="1"/>
    <col min="2" max="2" width="11.140625" style="28" bestFit="1" customWidth="1"/>
    <col min="3" max="3" width="20.140625" style="28" customWidth="1"/>
    <col min="4" max="4" width="8.85546875" style="29" customWidth="1"/>
    <col min="5" max="5" width="10" style="31" bestFit="1" customWidth="1"/>
    <col min="6" max="7" width="11.28515625" style="31" bestFit="1" customWidth="1"/>
    <col min="8" max="8" width="9.28515625" style="31" bestFit="1" customWidth="1"/>
    <col min="9" max="9" width="9.5703125" style="31" customWidth="1"/>
    <col min="10" max="10" width="9.140625" style="31" customWidth="1"/>
    <col min="11" max="12" width="8.28515625" style="31" customWidth="1"/>
    <col min="13" max="13" width="9.5703125" style="31" customWidth="1"/>
    <col min="14" max="14" width="8.28515625" style="31" customWidth="1"/>
    <col min="15" max="17" width="9.140625" style="31" bestFit="1" customWidth="1"/>
    <col min="18" max="18" width="8.28515625" style="31" customWidth="1"/>
    <col min="19" max="19" width="10.7109375" style="31" customWidth="1"/>
    <col min="20" max="20" width="9.5703125" style="31" bestFit="1" customWidth="1"/>
    <col min="21" max="21" width="9.28515625" style="31" bestFit="1" customWidth="1"/>
    <col min="22" max="24" width="8.28515625" style="31" customWidth="1"/>
    <col min="25" max="25" width="8.85546875" style="31" bestFit="1" customWidth="1"/>
    <col min="26" max="27" width="9.140625" style="31" bestFit="1" customWidth="1"/>
    <col min="28" max="33" width="8.28515625" style="31" customWidth="1"/>
    <col min="34" max="39" width="8.28515625" style="28" customWidth="1"/>
    <col min="40" max="40" width="11.5703125" style="28" bestFit="1" customWidth="1"/>
    <col min="41" max="16384" width="11.42578125" style="28"/>
  </cols>
  <sheetData>
    <row r="1" spans="1:40" ht="30" x14ac:dyDescent="0.4">
      <c r="A1" s="27" t="s">
        <v>16</v>
      </c>
      <c r="E1" s="30" t="s">
        <v>46</v>
      </c>
      <c r="F1" s="30"/>
      <c r="G1" s="30"/>
      <c r="H1" s="30"/>
      <c r="I1" s="30"/>
      <c r="J1" s="30"/>
      <c r="K1" s="30"/>
      <c r="N1" s="32" t="s">
        <v>107</v>
      </c>
      <c r="O1" s="33"/>
      <c r="P1" s="33"/>
      <c r="Q1" s="33"/>
      <c r="R1" s="33"/>
      <c r="S1" s="33"/>
    </row>
    <row r="3" spans="1:40" ht="27" customHeight="1" x14ac:dyDescent="0.2">
      <c r="A3" s="34"/>
      <c r="B3" s="34"/>
      <c r="C3" s="35"/>
      <c r="D3" s="36" t="s">
        <v>6</v>
      </c>
      <c r="E3" s="37"/>
      <c r="F3" s="36" t="s">
        <v>0</v>
      </c>
      <c r="G3" s="37"/>
      <c r="H3" s="36" t="s">
        <v>105</v>
      </c>
      <c r="I3" s="37"/>
      <c r="J3" s="36" t="s">
        <v>19</v>
      </c>
      <c r="K3" s="38"/>
      <c r="L3" s="36" t="s">
        <v>20</v>
      </c>
      <c r="M3" s="38"/>
      <c r="N3" s="36" t="s">
        <v>21</v>
      </c>
      <c r="O3" s="37"/>
      <c r="P3" s="36" t="s">
        <v>109</v>
      </c>
      <c r="Q3" s="37"/>
      <c r="R3" s="36" t="s">
        <v>22</v>
      </c>
      <c r="S3" s="37"/>
      <c r="T3" s="39" t="s">
        <v>13</v>
      </c>
      <c r="U3" s="40"/>
      <c r="V3" s="39" t="s">
        <v>102</v>
      </c>
      <c r="W3" s="40"/>
      <c r="X3" s="39" t="s">
        <v>23</v>
      </c>
      <c r="Y3" s="40"/>
      <c r="Z3" s="39" t="s">
        <v>24</v>
      </c>
      <c r="AA3" s="40"/>
      <c r="AB3" s="39" t="s">
        <v>25</v>
      </c>
      <c r="AC3" s="40"/>
      <c r="AD3" s="39" t="s">
        <v>26</v>
      </c>
      <c r="AE3" s="40"/>
      <c r="AF3" s="39" t="s">
        <v>27</v>
      </c>
      <c r="AG3" s="41"/>
      <c r="AH3" s="39" t="s">
        <v>28</v>
      </c>
      <c r="AI3" s="40"/>
      <c r="AJ3" s="39" t="s">
        <v>47</v>
      </c>
      <c r="AK3" s="40"/>
      <c r="AL3" s="39" t="s">
        <v>47</v>
      </c>
      <c r="AM3" s="40"/>
      <c r="AN3" s="28" t="s">
        <v>5</v>
      </c>
    </row>
    <row r="4" spans="1:40" ht="80.25" x14ac:dyDescent="0.2">
      <c r="A4" s="42" t="s">
        <v>14</v>
      </c>
      <c r="B4" s="43" t="s">
        <v>7</v>
      </c>
      <c r="C4" s="43" t="s">
        <v>29</v>
      </c>
      <c r="D4" s="44" t="s">
        <v>1</v>
      </c>
      <c r="E4" s="45" t="s">
        <v>2</v>
      </c>
      <c r="F4" s="44" t="s">
        <v>1</v>
      </c>
      <c r="G4" s="45" t="s">
        <v>2</v>
      </c>
      <c r="H4" s="44" t="s">
        <v>1</v>
      </c>
      <c r="I4" s="45" t="s">
        <v>2</v>
      </c>
      <c r="J4" s="44" t="s">
        <v>1</v>
      </c>
      <c r="K4" s="45" t="s">
        <v>2</v>
      </c>
      <c r="L4" s="44" t="s">
        <v>1</v>
      </c>
      <c r="M4" s="45" t="s">
        <v>2</v>
      </c>
      <c r="N4" s="44" t="s">
        <v>1</v>
      </c>
      <c r="O4" s="45" t="s">
        <v>2</v>
      </c>
      <c r="P4" s="44" t="s">
        <v>1</v>
      </c>
      <c r="Q4" s="45" t="s">
        <v>2</v>
      </c>
      <c r="R4" s="44" t="s">
        <v>1</v>
      </c>
      <c r="S4" s="45" t="s">
        <v>2</v>
      </c>
      <c r="T4" s="44" t="s">
        <v>1</v>
      </c>
      <c r="U4" s="45" t="s">
        <v>2</v>
      </c>
      <c r="V4" s="44" t="s">
        <v>1</v>
      </c>
      <c r="W4" s="45" t="s">
        <v>2</v>
      </c>
      <c r="X4" s="44" t="s">
        <v>1</v>
      </c>
      <c r="Y4" s="45" t="s">
        <v>2</v>
      </c>
      <c r="Z4" s="44" t="s">
        <v>1</v>
      </c>
      <c r="AA4" s="45" t="s">
        <v>2</v>
      </c>
      <c r="AB4" s="44" t="s">
        <v>1</v>
      </c>
      <c r="AC4" s="45" t="s">
        <v>2</v>
      </c>
      <c r="AD4" s="44" t="s">
        <v>1</v>
      </c>
      <c r="AE4" s="45" t="s">
        <v>2</v>
      </c>
      <c r="AF4" s="44" t="s">
        <v>1</v>
      </c>
      <c r="AG4" s="45" t="s">
        <v>2</v>
      </c>
      <c r="AH4" s="44" t="s">
        <v>1</v>
      </c>
      <c r="AI4" s="45" t="s">
        <v>2</v>
      </c>
      <c r="AJ4" s="44" t="s">
        <v>1</v>
      </c>
      <c r="AK4" s="45" t="s">
        <v>2</v>
      </c>
      <c r="AL4" s="44" t="s">
        <v>1</v>
      </c>
      <c r="AM4" s="45" t="s">
        <v>2</v>
      </c>
    </row>
    <row r="5" spans="1:40" x14ac:dyDescent="0.2">
      <c r="A5" s="46" t="s">
        <v>48</v>
      </c>
      <c r="B5" s="46" t="s">
        <v>112</v>
      </c>
      <c r="C5" s="47" t="s">
        <v>113</v>
      </c>
      <c r="D5" s="48">
        <v>2000</v>
      </c>
      <c r="E5" s="49"/>
      <c r="F5" s="50">
        <v>295000</v>
      </c>
      <c r="G5" s="49"/>
      <c r="H5" s="50"/>
      <c r="I5" s="49"/>
      <c r="J5" s="50"/>
      <c r="K5" s="49"/>
      <c r="L5" s="50"/>
      <c r="M5" s="49">
        <v>297000</v>
      </c>
      <c r="N5" s="50"/>
      <c r="O5" s="49"/>
      <c r="P5" s="50"/>
      <c r="Q5" s="49"/>
      <c r="R5" s="50"/>
      <c r="S5" s="49"/>
      <c r="T5" s="50"/>
      <c r="U5" s="49"/>
      <c r="V5" s="50"/>
      <c r="W5" s="49"/>
      <c r="X5" s="50"/>
      <c r="Y5" s="49"/>
      <c r="Z5" s="50"/>
      <c r="AA5" s="49"/>
      <c r="AB5" s="50"/>
      <c r="AC5" s="49"/>
      <c r="AD5" s="50"/>
      <c r="AE5" s="49"/>
      <c r="AF5" s="50"/>
      <c r="AG5" s="49"/>
      <c r="AH5" s="50"/>
      <c r="AI5" s="49"/>
      <c r="AJ5" s="50"/>
      <c r="AK5" s="49"/>
      <c r="AL5" s="50"/>
      <c r="AM5" s="49"/>
      <c r="AN5" s="28">
        <f>D5+F5+J5+L5+N5+P5+R5+T5+X5+Z5+AB5+AD5+AF5+AH5+AJ5+AL5-E5-G5-K5-M5-O5-Q5-S5-U5-Y5-AA5-AC5-AE5-AG5-AI5-AK5-AM5+H5-I5+V5-W5</f>
        <v>0</v>
      </c>
    </row>
    <row r="6" spans="1:40" x14ac:dyDescent="0.2">
      <c r="A6" s="46" t="s">
        <v>49</v>
      </c>
      <c r="B6" s="46" t="s">
        <v>114</v>
      </c>
      <c r="C6" s="46" t="s">
        <v>115</v>
      </c>
      <c r="D6" s="48"/>
      <c r="E6" s="49"/>
      <c r="F6" s="50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  <c r="S6" s="49">
        <v>12000</v>
      </c>
      <c r="T6" s="50"/>
      <c r="U6" s="49"/>
      <c r="V6" s="50"/>
      <c r="W6" s="49"/>
      <c r="X6" s="50"/>
      <c r="Y6" s="49"/>
      <c r="Z6" s="50"/>
      <c r="AA6" s="49"/>
      <c r="AB6" s="50">
        <v>12000</v>
      </c>
      <c r="AC6" s="49"/>
      <c r="AD6" s="50"/>
      <c r="AE6" s="49"/>
      <c r="AF6" s="50"/>
      <c r="AG6" s="49"/>
      <c r="AH6" s="50"/>
      <c r="AI6" s="49"/>
      <c r="AJ6" s="50"/>
      <c r="AK6" s="49"/>
      <c r="AL6" s="50"/>
      <c r="AM6" s="49"/>
      <c r="AN6" s="28">
        <f t="shared" ref="AN6:AN61" si="0">D6+F6+J6+L6+N6+P6+R6+T6+X6+Z6+AB6+AD6+AF6+AH6+AJ6+AL6-E6-G6-K6-M6-O6-Q6-S6-U6-Y6-AA6-AC6-AE6-AG6-AI6-AK6-AM6+H6-I6+V6-W6</f>
        <v>0</v>
      </c>
    </row>
    <row r="7" spans="1:40" x14ac:dyDescent="0.2">
      <c r="A7" s="46" t="s">
        <v>50</v>
      </c>
      <c r="B7" s="46" t="s">
        <v>116</v>
      </c>
      <c r="C7" s="46" t="s">
        <v>117</v>
      </c>
      <c r="D7" s="48"/>
      <c r="E7" s="49"/>
      <c r="F7" s="50"/>
      <c r="G7" s="49"/>
      <c r="H7" s="50">
        <v>22350</v>
      </c>
      <c r="I7" s="49"/>
      <c r="J7" s="50"/>
      <c r="K7" s="49"/>
      <c r="L7" s="50"/>
      <c r="M7" s="49"/>
      <c r="N7" s="50"/>
      <c r="O7" s="49"/>
      <c r="P7" s="50"/>
      <c r="Q7" s="49"/>
      <c r="R7" s="50"/>
      <c r="S7" s="49"/>
      <c r="T7" s="50"/>
      <c r="U7" s="49">
        <v>22350</v>
      </c>
      <c r="V7" s="50"/>
      <c r="W7" s="49"/>
      <c r="X7" s="50"/>
      <c r="Y7" s="49"/>
      <c r="Z7" s="50"/>
      <c r="AA7" s="49"/>
      <c r="AB7" s="50"/>
      <c r="AC7" s="49"/>
      <c r="AD7" s="50"/>
      <c r="AE7" s="49"/>
      <c r="AF7" s="50"/>
      <c r="AG7" s="49"/>
      <c r="AH7" s="50"/>
      <c r="AI7" s="49"/>
      <c r="AJ7" s="50"/>
      <c r="AK7" s="49"/>
      <c r="AL7" s="50"/>
      <c r="AM7" s="49"/>
      <c r="AN7" s="28">
        <f t="shared" si="0"/>
        <v>0</v>
      </c>
    </row>
    <row r="8" spans="1:40" x14ac:dyDescent="0.2">
      <c r="A8" s="46" t="s">
        <v>51</v>
      </c>
      <c r="B8" s="46" t="s">
        <v>116</v>
      </c>
      <c r="C8" s="46" t="s">
        <v>118</v>
      </c>
      <c r="D8" s="48"/>
      <c r="E8" s="49"/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>
        <v>11700</v>
      </c>
      <c r="T8" s="50"/>
      <c r="U8" s="49"/>
      <c r="V8" s="50"/>
      <c r="W8" s="49"/>
      <c r="X8" s="50">
        <v>11700</v>
      </c>
      <c r="Y8" s="49"/>
      <c r="Z8" s="50"/>
      <c r="AA8" s="49"/>
      <c r="AB8" s="50"/>
      <c r="AC8" s="49"/>
      <c r="AD8" s="50"/>
      <c r="AE8" s="49"/>
      <c r="AF8" s="50"/>
      <c r="AG8" s="49"/>
      <c r="AH8" s="50"/>
      <c r="AI8" s="49"/>
      <c r="AJ8" s="50"/>
      <c r="AK8" s="49"/>
      <c r="AL8" s="50"/>
      <c r="AM8" s="49"/>
      <c r="AN8" s="28">
        <f t="shared" si="0"/>
        <v>0</v>
      </c>
    </row>
    <row r="9" spans="1:40" x14ac:dyDescent="0.2">
      <c r="A9" s="46" t="s">
        <v>52</v>
      </c>
      <c r="B9" s="46" t="s">
        <v>120</v>
      </c>
      <c r="C9" s="51" t="s">
        <v>119</v>
      </c>
      <c r="D9" s="48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9">
        <v>5400</v>
      </c>
      <c r="T9" s="50"/>
      <c r="U9" s="49"/>
      <c r="V9" s="50"/>
      <c r="W9" s="49"/>
      <c r="X9" s="50"/>
      <c r="Y9" s="49"/>
      <c r="Z9" s="50"/>
      <c r="AA9" s="49"/>
      <c r="AB9" s="50"/>
      <c r="AC9" s="49"/>
      <c r="AD9" s="50">
        <v>5400</v>
      </c>
      <c r="AE9" s="49"/>
      <c r="AF9" s="50"/>
      <c r="AG9" s="49"/>
      <c r="AH9" s="50"/>
      <c r="AI9" s="49"/>
      <c r="AJ9" s="50"/>
      <c r="AK9" s="49"/>
      <c r="AL9" s="50"/>
      <c r="AM9" s="49"/>
      <c r="AN9" s="28">
        <f t="shared" ref="AN9:AN14" si="1">D9+F9+J9+L9+N9+P9+R9+T9+X9+Z9+AB9+AD9+AF9+AH9+AJ9+AL9-E9-G9-K9-M9-O9-Q9-S9-U9-Y9-AA9-AC9-AE9-AG9-AI9-AK9-AM9+H9-I9+V9-W9</f>
        <v>0</v>
      </c>
    </row>
    <row r="10" spans="1:40" x14ac:dyDescent="0.2">
      <c r="A10" s="46" t="s">
        <v>53</v>
      </c>
      <c r="B10" s="46" t="s">
        <v>122</v>
      </c>
      <c r="C10" s="46" t="s">
        <v>121</v>
      </c>
      <c r="D10" s="48"/>
      <c r="E10" s="49"/>
      <c r="F10" s="50"/>
      <c r="G10" s="49"/>
      <c r="H10" s="50">
        <v>11700</v>
      </c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>
        <v>11700</v>
      </c>
      <c r="V10" s="50"/>
      <c r="W10" s="49"/>
      <c r="X10" s="50"/>
      <c r="Y10" s="49"/>
      <c r="Z10" s="50"/>
      <c r="AA10" s="49"/>
      <c r="AB10" s="50"/>
      <c r="AC10" s="49"/>
      <c r="AD10" s="50"/>
      <c r="AE10" s="49"/>
      <c r="AF10" s="50"/>
      <c r="AG10" s="49"/>
      <c r="AH10" s="50"/>
      <c r="AI10" s="49"/>
      <c r="AJ10" s="50"/>
      <c r="AK10" s="49"/>
      <c r="AL10" s="50"/>
      <c r="AM10" s="49"/>
      <c r="AN10" s="28">
        <f t="shared" si="1"/>
        <v>0</v>
      </c>
    </row>
    <row r="11" spans="1:40" x14ac:dyDescent="0.2">
      <c r="A11" s="46" t="s">
        <v>54</v>
      </c>
      <c r="B11" s="52" t="s">
        <v>123</v>
      </c>
      <c r="C11" s="46" t="s">
        <v>124</v>
      </c>
      <c r="D11" s="48"/>
      <c r="E11" s="49"/>
      <c r="F11" s="50"/>
      <c r="G11" s="49"/>
      <c r="H11" s="50">
        <v>7000</v>
      </c>
      <c r="I11" s="49"/>
      <c r="J11" s="50"/>
      <c r="K11" s="49"/>
      <c r="L11" s="50"/>
      <c r="M11" s="49"/>
      <c r="N11" s="50"/>
      <c r="O11" s="49"/>
      <c r="P11" s="50"/>
      <c r="Q11" s="49"/>
      <c r="R11" s="50"/>
      <c r="S11" s="49"/>
      <c r="T11" s="50"/>
      <c r="U11" s="49">
        <v>7000</v>
      </c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28">
        <f t="shared" si="1"/>
        <v>0</v>
      </c>
    </row>
    <row r="12" spans="1:40" x14ac:dyDescent="0.2">
      <c r="A12" s="46" t="s">
        <v>55</v>
      </c>
      <c r="B12" s="46" t="s">
        <v>126</v>
      </c>
      <c r="C12" s="46" t="s">
        <v>125</v>
      </c>
      <c r="D12" s="48">
        <v>5750</v>
      </c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  <c r="S12" s="49"/>
      <c r="T12" s="50"/>
      <c r="U12" s="49">
        <v>5750</v>
      </c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28">
        <f t="shared" si="1"/>
        <v>0</v>
      </c>
    </row>
    <row r="13" spans="1:40" x14ac:dyDescent="0.2">
      <c r="A13" s="46" t="s">
        <v>56</v>
      </c>
      <c r="B13" s="46" t="s">
        <v>126</v>
      </c>
      <c r="C13" s="46" t="s">
        <v>127</v>
      </c>
      <c r="D13" s="48"/>
      <c r="E13" s="49"/>
      <c r="F13" s="50"/>
      <c r="G13" s="49">
        <v>60000</v>
      </c>
      <c r="H13" s="50"/>
      <c r="I13" s="49"/>
      <c r="J13" s="50"/>
      <c r="K13" s="49"/>
      <c r="L13" s="50"/>
      <c r="M13" s="49"/>
      <c r="N13" s="50"/>
      <c r="O13" s="49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>
        <v>60000</v>
      </c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28">
        <f t="shared" si="1"/>
        <v>0</v>
      </c>
    </row>
    <row r="14" spans="1:40" x14ac:dyDescent="0.2">
      <c r="A14" s="46" t="s">
        <v>59</v>
      </c>
      <c r="B14" s="46" t="s">
        <v>128</v>
      </c>
      <c r="C14" s="46" t="s">
        <v>129</v>
      </c>
      <c r="D14" s="48"/>
      <c r="E14" s="49">
        <v>1150</v>
      </c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>
        <v>1150</v>
      </c>
      <c r="AI14" s="49"/>
      <c r="AJ14" s="50"/>
      <c r="AK14" s="49"/>
      <c r="AL14" s="50"/>
      <c r="AM14" s="49"/>
      <c r="AN14" s="28">
        <f t="shared" si="1"/>
        <v>0</v>
      </c>
    </row>
    <row r="15" spans="1:40" x14ac:dyDescent="0.2">
      <c r="A15" s="46" t="s">
        <v>58</v>
      </c>
      <c r="B15" s="46"/>
      <c r="C15" s="46"/>
      <c r="D15" s="48"/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49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28">
        <f t="shared" ref="AN15:AN20" si="2">D15+F15+J15+L15+N15+P15+R15+T15+X15+Z15+AB15+AD15+AF15+AH15+AJ15+AL15-E15-G15-K15-M15-O15-Q15-S15-U15-Y15-AA15-AC15-AE15-AG15-AI15-AK15-AM15+H15-I15+V15-W15</f>
        <v>0</v>
      </c>
    </row>
    <row r="16" spans="1:40" x14ac:dyDescent="0.2">
      <c r="A16" s="46" t="s">
        <v>60</v>
      </c>
      <c r="B16" s="46"/>
      <c r="C16" s="46"/>
      <c r="D16" s="48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28">
        <f t="shared" si="2"/>
        <v>0</v>
      </c>
    </row>
    <row r="17" spans="1:40" x14ac:dyDescent="0.2">
      <c r="A17" s="46" t="s">
        <v>61</v>
      </c>
      <c r="B17" s="46"/>
      <c r="C17" s="46"/>
      <c r="D17" s="48"/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49"/>
      <c r="X17" s="50"/>
      <c r="Y17" s="49"/>
      <c r="Z17" s="50"/>
      <c r="AA17" s="49"/>
      <c r="AB17" s="50"/>
      <c r="AC17" s="49"/>
      <c r="AD17" s="50"/>
      <c r="AE17" s="49"/>
      <c r="AF17" s="50"/>
      <c r="AG17" s="49"/>
      <c r="AH17" s="50"/>
      <c r="AI17" s="49"/>
      <c r="AJ17" s="50"/>
      <c r="AK17" s="49"/>
      <c r="AL17" s="50"/>
      <c r="AM17" s="49"/>
      <c r="AN17" s="28">
        <f t="shared" si="2"/>
        <v>0</v>
      </c>
    </row>
    <row r="18" spans="1:40" x14ac:dyDescent="0.2">
      <c r="A18" s="46" t="s">
        <v>62</v>
      </c>
      <c r="B18" s="46"/>
      <c r="C18" s="46"/>
      <c r="D18" s="48"/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49"/>
      <c r="T18" s="50"/>
      <c r="U18" s="49"/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28">
        <f t="shared" si="2"/>
        <v>0</v>
      </c>
    </row>
    <row r="19" spans="1:40" x14ac:dyDescent="0.2">
      <c r="A19" s="46" t="s">
        <v>63</v>
      </c>
      <c r="B19" s="46"/>
      <c r="C19" s="46"/>
      <c r="D19" s="48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28">
        <f t="shared" si="2"/>
        <v>0</v>
      </c>
    </row>
    <row r="20" spans="1:40" x14ac:dyDescent="0.2">
      <c r="A20" s="46" t="s">
        <v>64</v>
      </c>
      <c r="B20" s="46"/>
      <c r="C20" s="46"/>
      <c r="D20" s="48"/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9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28">
        <f t="shared" si="2"/>
        <v>0</v>
      </c>
    </row>
    <row r="21" spans="1:40" x14ac:dyDescent="0.2">
      <c r="A21" s="46" t="s">
        <v>65</v>
      </c>
      <c r="B21" s="46"/>
      <c r="C21" s="46"/>
      <c r="D21" s="48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28">
        <f t="shared" si="0"/>
        <v>0</v>
      </c>
    </row>
    <row r="22" spans="1:40" x14ac:dyDescent="0.2">
      <c r="A22" s="46" t="s">
        <v>66</v>
      </c>
      <c r="B22" s="46"/>
      <c r="C22" s="46"/>
      <c r="D22" s="48"/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49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28">
        <f t="shared" si="0"/>
        <v>0</v>
      </c>
    </row>
    <row r="23" spans="1:40" x14ac:dyDescent="0.2">
      <c r="A23" s="46" t="s">
        <v>57</v>
      </c>
      <c r="B23" s="46"/>
      <c r="C23" s="46"/>
      <c r="D23" s="48"/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49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28">
        <f t="shared" si="0"/>
        <v>0</v>
      </c>
    </row>
    <row r="24" spans="1:40" x14ac:dyDescent="0.2">
      <c r="A24" s="46" t="s">
        <v>67</v>
      </c>
      <c r="B24" s="46"/>
      <c r="C24" s="46"/>
      <c r="D24" s="48"/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28">
        <f t="shared" si="0"/>
        <v>0</v>
      </c>
    </row>
    <row r="25" spans="1:40" x14ac:dyDescent="0.2">
      <c r="A25" s="46" t="s">
        <v>68</v>
      </c>
      <c r="B25" s="46"/>
      <c r="C25" s="46"/>
      <c r="D25" s="48"/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28">
        <f t="shared" si="0"/>
        <v>0</v>
      </c>
    </row>
    <row r="26" spans="1:40" x14ac:dyDescent="0.2">
      <c r="A26" s="46" t="s">
        <v>69</v>
      </c>
      <c r="B26" s="46"/>
      <c r="C26" s="46"/>
      <c r="D26" s="48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  <c r="S26" s="49"/>
      <c r="T26" s="50"/>
      <c r="U26" s="49"/>
      <c r="V26" s="50"/>
      <c r="W26" s="49"/>
      <c r="X26" s="50"/>
      <c r="Y26" s="49"/>
      <c r="Z26" s="50"/>
      <c r="AA26" s="49"/>
      <c r="AB26" s="50"/>
      <c r="AC26" s="49"/>
      <c r="AD26" s="50"/>
      <c r="AE26" s="49"/>
      <c r="AF26" s="50"/>
      <c r="AG26" s="49"/>
      <c r="AH26" s="50"/>
      <c r="AI26" s="49"/>
      <c r="AJ26" s="50"/>
      <c r="AK26" s="49"/>
      <c r="AL26" s="50"/>
      <c r="AM26" s="49"/>
      <c r="AN26" s="28">
        <f t="shared" si="0"/>
        <v>0</v>
      </c>
    </row>
    <row r="27" spans="1:40" x14ac:dyDescent="0.2">
      <c r="A27" s="46" t="s">
        <v>70</v>
      </c>
      <c r="B27" s="46"/>
      <c r="C27" s="46"/>
      <c r="D27" s="48"/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49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/>
      <c r="AF27" s="50"/>
      <c r="AG27" s="49"/>
      <c r="AH27" s="50"/>
      <c r="AI27" s="49"/>
      <c r="AJ27" s="50"/>
      <c r="AK27" s="49"/>
      <c r="AL27" s="50"/>
      <c r="AM27" s="49"/>
      <c r="AN27" s="28">
        <f t="shared" si="0"/>
        <v>0</v>
      </c>
    </row>
    <row r="28" spans="1:40" x14ac:dyDescent="0.2">
      <c r="A28" s="46" t="s">
        <v>71</v>
      </c>
      <c r="B28" s="46"/>
      <c r="C28" s="46"/>
      <c r="D28" s="48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28">
        <f>D28+F28+J28+L28+N28+P28+R28+T28+X28+Z28+AB28+AD28+AF28+AH28+AJ28+AL28-E28-G28-K28-M28-O28-Q28-S28-U28-Y28-AA28-AC28-AE28-AG28-AI28-AK28-AM28+H28-I28+V28-W28</f>
        <v>0</v>
      </c>
    </row>
    <row r="29" spans="1:40" x14ac:dyDescent="0.2">
      <c r="A29" s="46" t="s">
        <v>72</v>
      </c>
      <c r="B29" s="46"/>
      <c r="C29" s="46"/>
      <c r="D29" s="48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49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28">
        <f t="shared" si="0"/>
        <v>0</v>
      </c>
    </row>
    <row r="30" spans="1:40" x14ac:dyDescent="0.2">
      <c r="A30" s="46" t="s">
        <v>73</v>
      </c>
      <c r="B30" s="46"/>
      <c r="C30" s="46"/>
      <c r="D30" s="48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49"/>
      <c r="AD30" s="50"/>
      <c r="AE30" s="49"/>
      <c r="AF30" s="50"/>
      <c r="AG30" s="49"/>
      <c r="AH30" s="50"/>
      <c r="AI30" s="49"/>
      <c r="AJ30" s="50"/>
      <c r="AK30" s="49"/>
      <c r="AL30" s="50"/>
      <c r="AM30" s="49"/>
      <c r="AN30" s="28">
        <f t="shared" si="0"/>
        <v>0</v>
      </c>
    </row>
    <row r="31" spans="1:40" x14ac:dyDescent="0.2">
      <c r="A31" s="46" t="s">
        <v>74</v>
      </c>
      <c r="B31" s="46"/>
      <c r="C31" s="46"/>
      <c r="D31" s="48"/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49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49"/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28">
        <f t="shared" si="0"/>
        <v>0</v>
      </c>
    </row>
    <row r="32" spans="1:40" x14ac:dyDescent="0.2">
      <c r="A32" s="46" t="s">
        <v>75</v>
      </c>
      <c r="B32" s="46"/>
      <c r="C32" s="46"/>
      <c r="D32" s="48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28">
        <f t="shared" si="0"/>
        <v>0</v>
      </c>
    </row>
    <row r="33" spans="1:40" x14ac:dyDescent="0.2">
      <c r="A33" s="46" t="s">
        <v>76</v>
      </c>
      <c r="B33" s="46"/>
      <c r="C33" s="46"/>
      <c r="D33" s="48"/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49"/>
      <c r="P33" s="50"/>
      <c r="Q33" s="49"/>
      <c r="R33" s="50"/>
      <c r="S33" s="49"/>
      <c r="T33" s="50"/>
      <c r="U33" s="49"/>
      <c r="V33" s="50"/>
      <c r="W33" s="49"/>
      <c r="X33" s="50"/>
      <c r="Y33" s="49"/>
      <c r="Z33" s="50"/>
      <c r="AA33" s="49"/>
      <c r="AB33" s="50"/>
      <c r="AC33" s="49"/>
      <c r="AD33" s="50"/>
      <c r="AE33" s="49"/>
      <c r="AF33" s="50"/>
      <c r="AG33" s="49"/>
      <c r="AH33" s="50"/>
      <c r="AI33" s="49"/>
      <c r="AJ33" s="50"/>
      <c r="AK33" s="49"/>
      <c r="AL33" s="50"/>
      <c r="AM33" s="49"/>
      <c r="AN33" s="28">
        <f t="shared" si="0"/>
        <v>0</v>
      </c>
    </row>
    <row r="34" spans="1:40" x14ac:dyDescent="0.2">
      <c r="A34" s="46" t="s">
        <v>77</v>
      </c>
      <c r="B34" s="46"/>
      <c r="C34" s="46"/>
      <c r="D34" s="48"/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49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28">
        <f t="shared" si="0"/>
        <v>0</v>
      </c>
    </row>
    <row r="35" spans="1:40" x14ac:dyDescent="0.2">
      <c r="A35" s="43" t="s">
        <v>3</v>
      </c>
      <c r="B35" s="43"/>
      <c r="C35" s="43"/>
      <c r="D35" s="53">
        <f>SUM(D5:D34)</f>
        <v>7750</v>
      </c>
      <c r="E35" s="54">
        <f>SUM(E5:E34)</f>
        <v>1150</v>
      </c>
      <c r="F35" s="53">
        <f t="shared" ref="F35:AC35" si="3">SUM(F5:F34)</f>
        <v>295000</v>
      </c>
      <c r="G35" s="55">
        <f t="shared" si="3"/>
        <v>60000</v>
      </c>
      <c r="H35" s="53">
        <f>SUM(H5:H34)</f>
        <v>41050</v>
      </c>
      <c r="I35" s="55">
        <f>SUM(I5:I34)</f>
        <v>0</v>
      </c>
      <c r="J35" s="53">
        <f>SUM(J5:J34)</f>
        <v>0</v>
      </c>
      <c r="K35" s="55">
        <f>SUM(K5:K34)</f>
        <v>0</v>
      </c>
      <c r="L35" s="53">
        <f t="shared" si="3"/>
        <v>0</v>
      </c>
      <c r="M35" s="55">
        <f t="shared" si="3"/>
        <v>297000</v>
      </c>
      <c r="N35" s="53">
        <f t="shared" si="3"/>
        <v>0</v>
      </c>
      <c r="O35" s="55">
        <f t="shared" si="3"/>
        <v>0</v>
      </c>
      <c r="P35" s="53">
        <f t="shared" si="3"/>
        <v>0</v>
      </c>
      <c r="Q35" s="55">
        <f t="shared" si="3"/>
        <v>0</v>
      </c>
      <c r="R35" s="53">
        <f t="shared" si="3"/>
        <v>0</v>
      </c>
      <c r="S35" s="55">
        <f t="shared" si="3"/>
        <v>29100</v>
      </c>
      <c r="T35" s="53">
        <f t="shared" si="3"/>
        <v>0</v>
      </c>
      <c r="U35" s="55">
        <f t="shared" si="3"/>
        <v>46800</v>
      </c>
      <c r="V35" s="53">
        <f>SUM(V5:V34)</f>
        <v>0</v>
      </c>
      <c r="W35" s="55">
        <f>SUM(W5:W34)</f>
        <v>0</v>
      </c>
      <c r="X35" s="53">
        <f t="shared" si="3"/>
        <v>11700</v>
      </c>
      <c r="Y35" s="55">
        <f t="shared" si="3"/>
        <v>0</v>
      </c>
      <c r="Z35" s="53">
        <f t="shared" si="3"/>
        <v>60000</v>
      </c>
      <c r="AA35" s="55">
        <f t="shared" si="3"/>
        <v>0</v>
      </c>
      <c r="AB35" s="53">
        <f t="shared" si="3"/>
        <v>12000</v>
      </c>
      <c r="AC35" s="55">
        <f t="shared" si="3"/>
        <v>0</v>
      </c>
      <c r="AD35" s="53">
        <f t="shared" ref="AD35:AI35" si="4">SUM(AD5:AD34)</f>
        <v>5400</v>
      </c>
      <c r="AE35" s="55">
        <f t="shared" si="4"/>
        <v>0</v>
      </c>
      <c r="AF35" s="53">
        <f t="shared" si="4"/>
        <v>0</v>
      </c>
      <c r="AG35" s="55">
        <f t="shared" si="4"/>
        <v>0</v>
      </c>
      <c r="AH35" s="53">
        <f t="shared" si="4"/>
        <v>1150</v>
      </c>
      <c r="AI35" s="55">
        <f t="shared" si="4"/>
        <v>0</v>
      </c>
      <c r="AJ35" s="53">
        <f>SUM(AJ5:AJ34)</f>
        <v>0</v>
      </c>
      <c r="AK35" s="55">
        <f>SUM(AK5:AK34)</f>
        <v>0</v>
      </c>
      <c r="AL35" s="53">
        <f>SUM(AL5:AL34)</f>
        <v>0</v>
      </c>
      <c r="AM35" s="55">
        <f>SUM(AM5:AM34)</f>
        <v>0</v>
      </c>
      <c r="AN35" s="28">
        <f t="shared" si="0"/>
        <v>0</v>
      </c>
    </row>
    <row r="36" spans="1:40" x14ac:dyDescent="0.2">
      <c r="A36" s="43" t="s">
        <v>4</v>
      </c>
      <c r="B36" s="43"/>
      <c r="C36" s="43"/>
      <c r="D36" s="53">
        <f>D35</f>
        <v>7750</v>
      </c>
      <c r="E36" s="55">
        <f t="shared" ref="E36:AI36" si="5">E35</f>
        <v>1150</v>
      </c>
      <c r="F36" s="53">
        <f t="shared" si="5"/>
        <v>295000</v>
      </c>
      <c r="G36" s="55">
        <f t="shared" si="5"/>
        <v>60000</v>
      </c>
      <c r="H36" s="53">
        <f>H35</f>
        <v>41050</v>
      </c>
      <c r="I36" s="55">
        <f>I35</f>
        <v>0</v>
      </c>
      <c r="J36" s="53">
        <f>J35</f>
        <v>0</v>
      </c>
      <c r="K36" s="55">
        <f>K35</f>
        <v>0</v>
      </c>
      <c r="L36" s="53">
        <f t="shared" si="5"/>
        <v>0</v>
      </c>
      <c r="M36" s="55">
        <f t="shared" si="5"/>
        <v>297000</v>
      </c>
      <c r="N36" s="53">
        <f t="shared" si="5"/>
        <v>0</v>
      </c>
      <c r="O36" s="55">
        <f t="shared" si="5"/>
        <v>0</v>
      </c>
      <c r="P36" s="53">
        <f t="shared" si="5"/>
        <v>0</v>
      </c>
      <c r="Q36" s="55">
        <f t="shared" si="5"/>
        <v>0</v>
      </c>
      <c r="R36" s="53">
        <f t="shared" si="5"/>
        <v>0</v>
      </c>
      <c r="S36" s="55">
        <f t="shared" si="5"/>
        <v>29100</v>
      </c>
      <c r="T36" s="53">
        <f t="shared" si="5"/>
        <v>0</v>
      </c>
      <c r="U36" s="55">
        <f t="shared" si="5"/>
        <v>46800</v>
      </c>
      <c r="V36" s="53">
        <f>V35</f>
        <v>0</v>
      </c>
      <c r="W36" s="55">
        <f>W35</f>
        <v>0</v>
      </c>
      <c r="X36" s="53">
        <f t="shared" si="5"/>
        <v>11700</v>
      </c>
      <c r="Y36" s="55">
        <f t="shared" si="5"/>
        <v>0</v>
      </c>
      <c r="Z36" s="53">
        <f t="shared" si="5"/>
        <v>60000</v>
      </c>
      <c r="AA36" s="55">
        <f t="shared" si="5"/>
        <v>0</v>
      </c>
      <c r="AB36" s="53">
        <f t="shared" si="5"/>
        <v>12000</v>
      </c>
      <c r="AC36" s="55">
        <f t="shared" si="5"/>
        <v>0</v>
      </c>
      <c r="AD36" s="53">
        <f t="shared" si="5"/>
        <v>5400</v>
      </c>
      <c r="AE36" s="55">
        <f t="shared" si="5"/>
        <v>0</v>
      </c>
      <c r="AF36" s="53">
        <f t="shared" si="5"/>
        <v>0</v>
      </c>
      <c r="AG36" s="55">
        <f t="shared" si="5"/>
        <v>0</v>
      </c>
      <c r="AH36" s="53">
        <f t="shared" si="5"/>
        <v>1150</v>
      </c>
      <c r="AI36" s="55">
        <f t="shared" si="5"/>
        <v>0</v>
      </c>
      <c r="AJ36" s="53">
        <f>AJ35</f>
        <v>0</v>
      </c>
      <c r="AK36" s="55">
        <f>AK35</f>
        <v>0</v>
      </c>
      <c r="AL36" s="53">
        <f>AL35</f>
        <v>0</v>
      </c>
      <c r="AM36" s="55">
        <f>AM35</f>
        <v>0</v>
      </c>
      <c r="AN36" s="28">
        <f t="shared" si="0"/>
        <v>0</v>
      </c>
    </row>
    <row r="37" spans="1:40" x14ac:dyDescent="0.2">
      <c r="A37" s="46" t="s">
        <v>78</v>
      </c>
      <c r="B37" s="46"/>
      <c r="C37" s="46"/>
      <c r="D37" s="48"/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28">
        <f t="shared" si="0"/>
        <v>0</v>
      </c>
    </row>
    <row r="38" spans="1:40" x14ac:dyDescent="0.2">
      <c r="A38" s="46" t="s">
        <v>79</v>
      </c>
      <c r="B38" s="46"/>
      <c r="C38" s="46"/>
      <c r="D38" s="48"/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49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28">
        <f t="shared" si="0"/>
        <v>0</v>
      </c>
    </row>
    <row r="39" spans="1:40" x14ac:dyDescent="0.2">
      <c r="A39" s="46" t="s">
        <v>80</v>
      </c>
      <c r="B39" s="46"/>
      <c r="C39" s="46"/>
      <c r="D39" s="48"/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49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28">
        <f t="shared" si="0"/>
        <v>0</v>
      </c>
    </row>
    <row r="40" spans="1:40" x14ac:dyDescent="0.2">
      <c r="A40" s="46" t="s">
        <v>81</v>
      </c>
      <c r="B40" s="46"/>
      <c r="C40" s="46"/>
      <c r="D40" s="48"/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28">
        <f t="shared" si="0"/>
        <v>0</v>
      </c>
    </row>
    <row r="41" spans="1:40" x14ac:dyDescent="0.2">
      <c r="A41" s="46" t="s">
        <v>82</v>
      </c>
      <c r="B41" s="46"/>
      <c r="C41" s="46"/>
      <c r="D41" s="48"/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49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28">
        <f t="shared" si="0"/>
        <v>0</v>
      </c>
    </row>
    <row r="42" spans="1:40" x14ac:dyDescent="0.2">
      <c r="A42" s="46" t="s">
        <v>83</v>
      </c>
      <c r="B42" s="46"/>
      <c r="C42" s="46"/>
      <c r="D42" s="48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28">
        <f t="shared" si="0"/>
        <v>0</v>
      </c>
    </row>
    <row r="43" spans="1:40" x14ac:dyDescent="0.2">
      <c r="A43" s="46" t="s">
        <v>84</v>
      </c>
      <c r="B43" s="46"/>
      <c r="C43" s="46"/>
      <c r="D43" s="48"/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49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28">
        <f t="shared" si="0"/>
        <v>0</v>
      </c>
    </row>
    <row r="44" spans="1:40" x14ac:dyDescent="0.2">
      <c r="A44" s="46" t="s">
        <v>85</v>
      </c>
      <c r="B44" s="46"/>
      <c r="C44" s="46"/>
      <c r="D44" s="48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28">
        <f t="shared" si="0"/>
        <v>0</v>
      </c>
    </row>
    <row r="45" spans="1:40" x14ac:dyDescent="0.2">
      <c r="A45" s="46" t="s">
        <v>86</v>
      </c>
      <c r="B45" s="46"/>
      <c r="C45" s="46"/>
      <c r="D45" s="48"/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49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28">
        <f t="shared" si="0"/>
        <v>0</v>
      </c>
    </row>
    <row r="46" spans="1:40" x14ac:dyDescent="0.2">
      <c r="A46" s="46" t="s">
        <v>87</v>
      </c>
      <c r="B46" s="46"/>
      <c r="C46" s="46"/>
      <c r="D46" s="48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28">
        <f t="shared" si="0"/>
        <v>0</v>
      </c>
    </row>
    <row r="47" spans="1:40" x14ac:dyDescent="0.2">
      <c r="A47" s="46" t="s">
        <v>88</v>
      </c>
      <c r="B47" s="46"/>
      <c r="C47" s="46"/>
      <c r="D47" s="48"/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49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28">
        <f t="shared" si="0"/>
        <v>0</v>
      </c>
    </row>
    <row r="48" spans="1:40" x14ac:dyDescent="0.2">
      <c r="A48" s="46" t="s">
        <v>89</v>
      </c>
      <c r="B48" s="46"/>
      <c r="C48" s="46"/>
      <c r="D48" s="48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28">
        <f t="shared" si="0"/>
        <v>0</v>
      </c>
    </row>
    <row r="49" spans="1:40" x14ac:dyDescent="0.2">
      <c r="A49" s="46" t="s">
        <v>90</v>
      </c>
      <c r="B49" s="46"/>
      <c r="C49" s="46"/>
      <c r="D49" s="48"/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49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28">
        <f t="shared" si="0"/>
        <v>0</v>
      </c>
    </row>
    <row r="50" spans="1:40" x14ac:dyDescent="0.2">
      <c r="A50" s="46" t="s">
        <v>91</v>
      </c>
      <c r="B50" s="46"/>
      <c r="C50" s="46"/>
      <c r="D50" s="48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28">
        <f t="shared" si="0"/>
        <v>0</v>
      </c>
    </row>
    <row r="51" spans="1:40" x14ac:dyDescent="0.2">
      <c r="A51" s="46" t="s">
        <v>92</v>
      </c>
      <c r="B51" s="46"/>
      <c r="C51" s="46"/>
      <c r="D51" s="48"/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49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28">
        <f t="shared" si="0"/>
        <v>0</v>
      </c>
    </row>
    <row r="52" spans="1:40" x14ac:dyDescent="0.2">
      <c r="A52" s="46" t="s">
        <v>93</v>
      </c>
      <c r="B52" s="46"/>
      <c r="C52" s="46"/>
      <c r="D52" s="48"/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49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28">
        <f t="shared" si="0"/>
        <v>0</v>
      </c>
    </row>
    <row r="53" spans="1:40" x14ac:dyDescent="0.2">
      <c r="A53" s="46" t="s">
        <v>94</v>
      </c>
      <c r="B53" s="46"/>
      <c r="C53" s="46"/>
      <c r="D53" s="48"/>
      <c r="E53" s="49"/>
      <c r="F53" s="50"/>
      <c r="G53" s="49"/>
      <c r="H53" s="50"/>
      <c r="I53" s="49"/>
      <c r="J53" s="50"/>
      <c r="K53" s="49"/>
      <c r="L53" s="50"/>
      <c r="M53" s="49"/>
      <c r="N53" s="50"/>
      <c r="O53" s="49"/>
      <c r="P53" s="50"/>
      <c r="Q53" s="49"/>
      <c r="R53" s="50"/>
      <c r="S53" s="49"/>
      <c r="T53" s="50"/>
      <c r="U53" s="49"/>
      <c r="V53" s="50"/>
      <c r="W53" s="49"/>
      <c r="X53" s="50"/>
      <c r="Y53" s="49"/>
      <c r="Z53" s="50"/>
      <c r="AA53" s="49"/>
      <c r="AB53" s="50"/>
      <c r="AC53" s="49"/>
      <c r="AD53" s="50"/>
      <c r="AE53" s="49"/>
      <c r="AF53" s="50"/>
      <c r="AG53" s="49"/>
      <c r="AH53" s="50"/>
      <c r="AI53" s="49"/>
      <c r="AJ53" s="50"/>
      <c r="AK53" s="49"/>
      <c r="AL53" s="50"/>
      <c r="AM53" s="49"/>
      <c r="AN53" s="28">
        <f t="shared" si="0"/>
        <v>0</v>
      </c>
    </row>
    <row r="54" spans="1:40" x14ac:dyDescent="0.2">
      <c r="A54" s="46" t="s">
        <v>95</v>
      </c>
      <c r="B54" s="46"/>
      <c r="C54" s="46"/>
      <c r="D54" s="48"/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49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28">
        <f t="shared" si="0"/>
        <v>0</v>
      </c>
    </row>
    <row r="55" spans="1:40" x14ac:dyDescent="0.2">
      <c r="A55" s="46" t="s">
        <v>96</v>
      </c>
      <c r="B55" s="46"/>
      <c r="C55" s="46"/>
      <c r="D55" s="48"/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28">
        <f t="shared" si="0"/>
        <v>0</v>
      </c>
    </row>
    <row r="56" spans="1:40" x14ac:dyDescent="0.2">
      <c r="A56" s="46" t="s">
        <v>97</v>
      </c>
      <c r="B56" s="46"/>
      <c r="C56" s="46"/>
      <c r="D56" s="48"/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28">
        <f t="shared" si="0"/>
        <v>0</v>
      </c>
    </row>
    <row r="57" spans="1:40" x14ac:dyDescent="0.2">
      <c r="A57" s="46" t="s">
        <v>98</v>
      </c>
      <c r="B57" s="46"/>
      <c r="C57" s="46"/>
      <c r="D57" s="48"/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28">
        <f t="shared" si="0"/>
        <v>0</v>
      </c>
    </row>
    <row r="58" spans="1:40" x14ac:dyDescent="0.2">
      <c r="A58" s="46" t="s">
        <v>99</v>
      </c>
      <c r="B58" s="46"/>
      <c r="C58" s="46"/>
      <c r="D58" s="48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  <c r="S58" s="49"/>
      <c r="T58" s="50"/>
      <c r="U58" s="49"/>
      <c r="V58" s="50"/>
      <c r="W58" s="49"/>
      <c r="X58" s="50"/>
      <c r="Y58" s="49"/>
      <c r="Z58" s="50"/>
      <c r="AA58" s="49"/>
      <c r="AB58" s="50"/>
      <c r="AC58" s="49"/>
      <c r="AD58" s="50"/>
      <c r="AE58" s="49"/>
      <c r="AF58" s="50"/>
      <c r="AG58" s="49"/>
      <c r="AH58" s="50"/>
      <c r="AI58" s="49"/>
      <c r="AJ58" s="50"/>
      <c r="AK58" s="49"/>
      <c r="AL58" s="50"/>
      <c r="AM58" s="49"/>
      <c r="AN58" s="28">
        <f t="shared" si="0"/>
        <v>0</v>
      </c>
    </row>
    <row r="59" spans="1:40" x14ac:dyDescent="0.2">
      <c r="A59" s="46" t="s">
        <v>100</v>
      </c>
      <c r="B59" s="46"/>
      <c r="C59" s="46"/>
      <c r="D59" s="48"/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49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28">
        <f t="shared" si="0"/>
        <v>0</v>
      </c>
    </row>
    <row r="60" spans="1:40" x14ac:dyDescent="0.2">
      <c r="A60" s="46" t="s">
        <v>101</v>
      </c>
      <c r="B60" s="56"/>
      <c r="C60" s="56"/>
      <c r="D60" s="48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28">
        <f t="shared" si="0"/>
        <v>0</v>
      </c>
    </row>
    <row r="61" spans="1:40" x14ac:dyDescent="0.2">
      <c r="A61" s="43" t="s">
        <v>3</v>
      </c>
      <c r="B61" s="43"/>
      <c r="C61" s="43"/>
      <c r="D61" s="53">
        <f>SUM(D36:D60)</f>
        <v>7750</v>
      </c>
      <c r="E61" s="53">
        <f t="shared" ref="E61:AI61" si="6">SUM(E36:E60)</f>
        <v>1150</v>
      </c>
      <c r="F61" s="53">
        <f t="shared" si="6"/>
        <v>295000</v>
      </c>
      <c r="G61" s="53">
        <f t="shared" si="6"/>
        <v>60000</v>
      </c>
      <c r="H61" s="53">
        <f>SUM(H36:H60)</f>
        <v>41050</v>
      </c>
      <c r="I61" s="53">
        <f>SUM(I36:I60)</f>
        <v>0</v>
      </c>
      <c r="J61" s="53">
        <f t="shared" si="6"/>
        <v>0</v>
      </c>
      <c r="K61" s="53">
        <f t="shared" si="6"/>
        <v>0</v>
      </c>
      <c r="L61" s="53">
        <f t="shared" si="6"/>
        <v>0</v>
      </c>
      <c r="M61" s="53">
        <f t="shared" si="6"/>
        <v>297000</v>
      </c>
      <c r="N61" s="53">
        <f t="shared" si="6"/>
        <v>0</v>
      </c>
      <c r="O61" s="53">
        <f t="shared" si="6"/>
        <v>0</v>
      </c>
      <c r="P61" s="53">
        <f t="shared" si="6"/>
        <v>0</v>
      </c>
      <c r="Q61" s="53">
        <f t="shared" si="6"/>
        <v>0</v>
      </c>
      <c r="R61" s="53">
        <f t="shared" si="6"/>
        <v>0</v>
      </c>
      <c r="S61" s="53">
        <f t="shared" si="6"/>
        <v>29100</v>
      </c>
      <c r="T61" s="53">
        <f t="shared" si="6"/>
        <v>0</v>
      </c>
      <c r="U61" s="53">
        <f t="shared" si="6"/>
        <v>46800</v>
      </c>
      <c r="V61" s="53">
        <f>SUM(V36:V60)</f>
        <v>0</v>
      </c>
      <c r="W61" s="53">
        <f>SUM(W36:W60)</f>
        <v>0</v>
      </c>
      <c r="X61" s="53">
        <f t="shared" si="6"/>
        <v>11700</v>
      </c>
      <c r="Y61" s="53">
        <f t="shared" si="6"/>
        <v>0</v>
      </c>
      <c r="Z61" s="53">
        <f t="shared" si="6"/>
        <v>60000</v>
      </c>
      <c r="AA61" s="53">
        <f t="shared" si="6"/>
        <v>0</v>
      </c>
      <c r="AB61" s="53">
        <f t="shared" si="6"/>
        <v>12000</v>
      </c>
      <c r="AC61" s="53">
        <f t="shared" si="6"/>
        <v>0</v>
      </c>
      <c r="AD61" s="53">
        <f t="shared" si="6"/>
        <v>5400</v>
      </c>
      <c r="AE61" s="53">
        <f t="shared" si="6"/>
        <v>0</v>
      </c>
      <c r="AF61" s="53">
        <f t="shared" si="6"/>
        <v>0</v>
      </c>
      <c r="AG61" s="53">
        <f t="shared" si="6"/>
        <v>0</v>
      </c>
      <c r="AH61" s="53">
        <f t="shared" si="6"/>
        <v>1150</v>
      </c>
      <c r="AI61" s="53">
        <f t="shared" si="6"/>
        <v>0</v>
      </c>
      <c r="AJ61" s="53">
        <f>SUM(AJ36:AJ60)</f>
        <v>0</v>
      </c>
      <c r="AK61" s="53">
        <f>SUM(AK36:AK60)</f>
        <v>0</v>
      </c>
      <c r="AL61" s="53">
        <f>SUM(AL36:AL60)</f>
        <v>0</v>
      </c>
      <c r="AM61" s="53">
        <f>SUM(AM36:AM60)</f>
        <v>0</v>
      </c>
      <c r="AN61" s="28">
        <f t="shared" si="0"/>
        <v>0</v>
      </c>
    </row>
    <row r="62" spans="1:40" x14ac:dyDescent="0.2">
      <c r="A62" s="57" t="s">
        <v>18</v>
      </c>
      <c r="B62" s="58"/>
      <c r="C62" s="58"/>
      <c r="D62" s="59"/>
      <c r="E62" s="59">
        <f>D61-E61</f>
        <v>6600</v>
      </c>
      <c r="F62" s="59"/>
      <c r="G62" s="59">
        <f>F61-G61</f>
        <v>235000</v>
      </c>
      <c r="H62" s="59"/>
      <c r="I62" s="59">
        <f>H61-I61</f>
        <v>41050</v>
      </c>
      <c r="J62" s="59"/>
      <c r="K62" s="59">
        <f>J61-K61</f>
        <v>0</v>
      </c>
      <c r="L62" s="59">
        <f>M61-L61</f>
        <v>297000</v>
      </c>
      <c r="M62" s="59"/>
      <c r="N62" s="59"/>
      <c r="O62" s="59"/>
      <c r="P62" s="59">
        <f>Q61-P61</f>
        <v>0</v>
      </c>
      <c r="Q62" s="59"/>
      <c r="R62" s="59">
        <f>S61-R61</f>
        <v>29100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0"/>
      <c r="AE62" s="59"/>
      <c r="AF62" s="59"/>
      <c r="AG62" s="60"/>
      <c r="AH62" s="59"/>
      <c r="AI62" s="60"/>
      <c r="AJ62" s="59"/>
      <c r="AK62" s="60"/>
      <c r="AL62" s="59"/>
      <c r="AM62" s="60"/>
    </row>
    <row r="63" spans="1:40" x14ac:dyDescent="0.2">
      <c r="A63" s="61" t="s">
        <v>30</v>
      </c>
      <c r="B63" s="62"/>
      <c r="C63" s="62"/>
      <c r="D63" s="63"/>
      <c r="E63" s="63"/>
      <c r="F63" s="63"/>
      <c r="G63" s="63"/>
      <c r="H63" s="63"/>
      <c r="I63" s="63"/>
      <c r="J63" s="63"/>
      <c r="K63" s="64"/>
      <c r="L63" s="63"/>
      <c r="M63" s="64"/>
      <c r="N63" s="63"/>
      <c r="O63" s="64"/>
      <c r="P63" s="64"/>
      <c r="Q63" s="63"/>
      <c r="R63" s="64"/>
      <c r="S63" s="63"/>
      <c r="T63" s="64">
        <f>U61-T61</f>
        <v>46800</v>
      </c>
      <c r="U63" s="64"/>
      <c r="V63" s="64">
        <f>W61-V61</f>
        <v>0</v>
      </c>
      <c r="W63" s="64"/>
      <c r="X63" s="64"/>
      <c r="Y63" s="64">
        <f>X61-Y61</f>
        <v>11700</v>
      </c>
      <c r="Z63" s="64"/>
      <c r="AA63" s="64">
        <f>Z61-AA61</f>
        <v>60000</v>
      </c>
      <c r="AB63" s="64"/>
      <c r="AC63" s="64">
        <f>AB61-AC61</f>
        <v>12000</v>
      </c>
      <c r="AD63" s="64"/>
      <c r="AE63" s="64">
        <f>AD61-AE61</f>
        <v>5400</v>
      </c>
      <c r="AF63" s="64"/>
      <c r="AG63" s="64">
        <f>AF61-AG61</f>
        <v>0</v>
      </c>
      <c r="AH63" s="64"/>
      <c r="AI63" s="64">
        <f>AH61-AI61</f>
        <v>1150</v>
      </c>
      <c r="AJ63" s="64"/>
      <c r="AK63" s="64">
        <f>AJ61-AK61</f>
        <v>0</v>
      </c>
      <c r="AL63" s="64"/>
      <c r="AM63" s="64">
        <f>AL61-AM61</f>
        <v>0</v>
      </c>
    </row>
    <row r="64" spans="1:40" x14ac:dyDescent="0.2">
      <c r="A64" s="43" t="s">
        <v>8</v>
      </c>
      <c r="B64" s="43"/>
      <c r="C64" s="43"/>
      <c r="D64" s="53">
        <v>0</v>
      </c>
      <c r="E64" s="65"/>
      <c r="F64" s="53">
        <v>0</v>
      </c>
      <c r="G64" s="65"/>
      <c r="H64" s="53">
        <v>0</v>
      </c>
      <c r="I64" s="65"/>
      <c r="J64" s="53"/>
      <c r="K64" s="55"/>
      <c r="L64" s="53"/>
      <c r="M64" s="55"/>
      <c r="N64" s="53"/>
      <c r="O64" s="55"/>
      <c r="P64" s="53"/>
      <c r="Q64" s="55"/>
      <c r="R64" s="53"/>
      <c r="S64" s="55"/>
      <c r="T64" s="53"/>
      <c r="U64" s="55"/>
      <c r="V64" s="53"/>
      <c r="W64" s="55"/>
      <c r="X64" s="53"/>
      <c r="Y64" s="55"/>
      <c r="Z64" s="53"/>
      <c r="AA64" s="55"/>
      <c r="AB64" s="53"/>
      <c r="AC64" s="55"/>
      <c r="AD64" s="53"/>
      <c r="AE64" s="55"/>
      <c r="AF64" s="53"/>
      <c r="AG64" s="55"/>
      <c r="AH64" s="66"/>
      <c r="AI64" s="67"/>
      <c r="AJ64" s="66"/>
      <c r="AK64" s="67"/>
      <c r="AL64" s="66"/>
      <c r="AM64" s="67"/>
      <c r="AN64" s="28">
        <f>SUM(AN5:AN61)</f>
        <v>0</v>
      </c>
    </row>
    <row r="65" spans="1:39" x14ac:dyDescent="0.2">
      <c r="A65" s="43" t="s">
        <v>9</v>
      </c>
      <c r="B65" s="43"/>
      <c r="C65" s="43"/>
      <c r="D65" s="53">
        <f>D61</f>
        <v>7750</v>
      </c>
      <c r="E65" s="68"/>
      <c r="F65" s="68">
        <f>F61</f>
        <v>295000</v>
      </c>
      <c r="G65" s="68"/>
      <c r="H65" s="68">
        <f>H61</f>
        <v>41050</v>
      </c>
      <c r="I65" s="68"/>
      <c r="J65" s="68"/>
      <c r="K65" s="68"/>
      <c r="L65" s="68"/>
      <c r="M65" s="69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70"/>
      <c r="AI65" s="70"/>
      <c r="AJ65" s="70"/>
      <c r="AK65" s="70"/>
      <c r="AL65" s="70"/>
      <c r="AM65" s="70"/>
    </row>
    <row r="66" spans="1:39" x14ac:dyDescent="0.2">
      <c r="A66" s="43" t="s">
        <v>10</v>
      </c>
      <c r="B66" s="43"/>
      <c r="C66" s="43"/>
      <c r="D66" s="53">
        <f>E61</f>
        <v>1150</v>
      </c>
      <c r="E66" s="68"/>
      <c r="F66" s="68">
        <f>G61</f>
        <v>60000</v>
      </c>
      <c r="G66" s="68"/>
      <c r="H66" s="68">
        <f>I61</f>
        <v>0</v>
      </c>
      <c r="I66" s="68"/>
      <c r="J66" s="68"/>
      <c r="K66" s="68"/>
      <c r="L66" s="68"/>
      <c r="M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70"/>
      <c r="AI66" s="70"/>
      <c r="AJ66" s="70"/>
      <c r="AK66" s="70"/>
      <c r="AL66" s="70"/>
      <c r="AM66" s="70"/>
    </row>
    <row r="67" spans="1:39" x14ac:dyDescent="0.2">
      <c r="A67" s="43" t="s">
        <v>11</v>
      </c>
      <c r="B67" s="34"/>
      <c r="C67" s="34"/>
      <c r="D67" s="60">
        <f>D64+D65-D66</f>
        <v>6600</v>
      </c>
      <c r="E67" s="70"/>
      <c r="F67" s="71">
        <f>F64+F65-F66</f>
        <v>235000</v>
      </c>
      <c r="G67" s="70"/>
      <c r="H67" s="71">
        <f>H64+H65-H66</f>
        <v>41050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</row>
    <row r="68" spans="1:39" x14ac:dyDescent="0.2">
      <c r="A68" s="43" t="s">
        <v>12</v>
      </c>
      <c r="B68" s="34"/>
      <c r="C68" s="34"/>
      <c r="D68" s="54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</row>
    <row r="69" spans="1:39" x14ac:dyDescent="0.2">
      <c r="A69" s="28" t="s">
        <v>5</v>
      </c>
    </row>
  </sheetData>
  <sheetProtection selectLockedCells="1"/>
  <mergeCells count="20">
    <mergeCell ref="AB3:AC3"/>
    <mergeCell ref="E1:K1"/>
    <mergeCell ref="AF3:AG3"/>
    <mergeCell ref="AH3:AI3"/>
    <mergeCell ref="R3:S3"/>
    <mergeCell ref="T3:U3"/>
    <mergeCell ref="X3:Y3"/>
    <mergeCell ref="V3:W3"/>
    <mergeCell ref="H3:I3"/>
    <mergeCell ref="N1:S1"/>
    <mergeCell ref="AJ3:AK3"/>
    <mergeCell ref="AL3:AM3"/>
    <mergeCell ref="D3:E3"/>
    <mergeCell ref="F3:G3"/>
    <mergeCell ref="L3:M3"/>
    <mergeCell ref="P3:Q3"/>
    <mergeCell ref="N3:O3"/>
    <mergeCell ref="J3:K3"/>
    <mergeCell ref="AD3:AE3"/>
    <mergeCell ref="Z3:AA3"/>
  </mergeCells>
  <phoneticPr fontId="0" type="noConversion"/>
  <pageMargins left="0.75" right="0.75" top="1" bottom="1" header="0.5" footer="0.5"/>
  <pageSetup paperSize="9" scale="52" fitToWidth="2" fitToHeight="2" orientation="landscape" horizontalDpi="300" verticalDpi="300" r:id="rId1"/>
  <headerFooter alignWithMargins="0">
    <oddFooter>Side &amp;P</oddFooter>
  </headerFooter>
  <rowBreaks count="1" manualBreakCount="1">
    <brk id="35" max="16383" man="1"/>
  </rowBreaks>
  <colBreaks count="1" manualBreakCount="1">
    <brk id="25" max="1048575" man="1"/>
  </colBreaks>
  <ignoredErrors>
    <ignoredError sqref="A5:A34 A38:A60" numberStoredAsText="1"/>
    <ignoredError sqref="B26:B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opLeftCell="A37" workbookViewId="0">
      <selection activeCell="E42" sqref="E42"/>
    </sheetView>
  </sheetViews>
  <sheetFormatPr baseColWidth="10" defaultRowHeight="12.75" x14ac:dyDescent="0.2"/>
  <cols>
    <col min="1" max="1" width="17.85546875" customWidth="1"/>
  </cols>
  <sheetData>
    <row r="1" spans="1:6" ht="20.25" x14ac:dyDescent="0.3">
      <c r="A1" s="9"/>
      <c r="B1" s="2"/>
      <c r="C1" s="2"/>
      <c r="D1" s="2"/>
      <c r="E1" s="2"/>
      <c r="F1" s="2"/>
    </row>
    <row r="2" spans="1:6" ht="15.75" x14ac:dyDescent="0.25">
      <c r="A2" s="7" t="s">
        <v>31</v>
      </c>
      <c r="B2" s="7"/>
      <c r="F2" s="2"/>
    </row>
    <row r="3" spans="1:6" x14ac:dyDescent="0.2">
      <c r="A3" s="3" t="s">
        <v>45</v>
      </c>
      <c r="B3" s="3"/>
      <c r="C3" s="3"/>
      <c r="D3" s="13"/>
      <c r="E3" s="26" t="s">
        <v>108</v>
      </c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14" t="s">
        <v>13</v>
      </c>
      <c r="B5" s="14"/>
      <c r="F5" s="2"/>
    </row>
    <row r="6" spans="1:6" x14ac:dyDescent="0.2">
      <c r="A6" s="15" t="s">
        <v>13</v>
      </c>
      <c r="E6" s="22">
        <f>Arbeidsbok!T63</f>
        <v>46800</v>
      </c>
      <c r="F6" s="2"/>
    </row>
    <row r="7" spans="1:6" x14ac:dyDescent="0.2">
      <c r="A7" s="15" t="s">
        <v>103</v>
      </c>
      <c r="E7" s="22">
        <f>Arbeidsbok!V63</f>
        <v>0</v>
      </c>
      <c r="F7" s="2"/>
    </row>
    <row r="8" spans="1:6" x14ac:dyDescent="0.2">
      <c r="A8" s="15" t="s">
        <v>104</v>
      </c>
      <c r="E8" s="18">
        <f>SUM(E6:E7)</f>
        <v>46800</v>
      </c>
      <c r="F8" s="2"/>
    </row>
    <row r="9" spans="1:6" x14ac:dyDescent="0.2">
      <c r="E9" s="17"/>
      <c r="F9" s="2"/>
    </row>
    <row r="10" spans="1:6" x14ac:dyDescent="0.2">
      <c r="A10" s="15" t="s">
        <v>23</v>
      </c>
      <c r="E10" s="17">
        <f>Arbeidsbok!Y63</f>
        <v>11700</v>
      </c>
      <c r="F10" s="2"/>
    </row>
    <row r="11" spans="1:6" x14ac:dyDescent="0.2">
      <c r="A11" s="15" t="s">
        <v>32</v>
      </c>
      <c r="E11" s="17">
        <f>Arbeidsbok!AA63</f>
        <v>60000</v>
      </c>
      <c r="F11" s="2"/>
    </row>
    <row r="12" spans="1:6" x14ac:dyDescent="0.2">
      <c r="A12" s="15" t="s">
        <v>33</v>
      </c>
      <c r="E12" s="17">
        <f>Arbeidsbok!AC63+Arbeidsbok!AE63+Arbeidsbok!AG63+Arbeidsbok!AI63+Arbeidsbok!AK63+Arbeidsbok!AM63</f>
        <v>18550</v>
      </c>
      <c r="F12" s="2"/>
    </row>
    <row r="13" spans="1:6" x14ac:dyDescent="0.2">
      <c r="A13" s="15" t="s">
        <v>34</v>
      </c>
      <c r="E13" s="18">
        <f>SUM(E10:E12)</f>
        <v>90250</v>
      </c>
      <c r="F13" s="2"/>
    </row>
    <row r="14" spans="1:6" x14ac:dyDescent="0.2">
      <c r="E14" s="17"/>
      <c r="F14" s="2"/>
    </row>
    <row r="15" spans="1:6" x14ac:dyDescent="0.2">
      <c r="A15" s="19" t="s">
        <v>35</v>
      </c>
      <c r="E15" s="16">
        <f>E8-E13</f>
        <v>-43450</v>
      </c>
      <c r="F15" s="2"/>
    </row>
    <row r="16" spans="1:6" x14ac:dyDescent="0.2">
      <c r="E16" s="17"/>
      <c r="F16" s="2"/>
    </row>
    <row r="17" spans="1:6" x14ac:dyDescent="0.2">
      <c r="A17" s="19" t="s">
        <v>36</v>
      </c>
      <c r="E17" s="16">
        <f>E15</f>
        <v>-43450</v>
      </c>
      <c r="F17" s="2"/>
    </row>
    <row r="18" spans="1:6" x14ac:dyDescent="0.2">
      <c r="F18" s="2"/>
    </row>
    <row r="19" spans="1:6" x14ac:dyDescent="0.2">
      <c r="F19" s="2"/>
    </row>
    <row r="20" spans="1:6" x14ac:dyDescent="0.2">
      <c r="F20" s="2"/>
    </row>
    <row r="21" spans="1:6" ht="15.75" x14ac:dyDescent="0.25">
      <c r="A21" s="20" t="s">
        <v>17</v>
      </c>
      <c r="B21" s="20"/>
      <c r="C21" s="20"/>
      <c r="D21" s="3"/>
      <c r="E21" s="26" t="s">
        <v>108</v>
      </c>
      <c r="F21" s="2"/>
    </row>
    <row r="22" spans="1:6" x14ac:dyDescent="0.2">
      <c r="F22" s="2"/>
    </row>
    <row r="23" spans="1:6" x14ac:dyDescent="0.2">
      <c r="A23" s="14" t="s">
        <v>37</v>
      </c>
      <c r="F23" s="2"/>
    </row>
    <row r="24" spans="1:6" x14ac:dyDescent="0.2">
      <c r="A24" s="14"/>
      <c r="F24" s="2"/>
    </row>
    <row r="25" spans="1:6" x14ac:dyDescent="0.2">
      <c r="A25" s="15" t="s">
        <v>19</v>
      </c>
      <c r="E25" s="16">
        <f>Arbeidsbok!K62</f>
        <v>0</v>
      </c>
      <c r="F25" s="2"/>
    </row>
    <row r="26" spans="1:6" x14ac:dyDescent="0.2">
      <c r="E26" s="17"/>
      <c r="F26" s="2"/>
    </row>
    <row r="27" spans="1:6" x14ac:dyDescent="0.2">
      <c r="A27" t="s">
        <v>38</v>
      </c>
      <c r="E27" s="17"/>
      <c r="F27" s="5"/>
    </row>
    <row r="28" spans="1:6" x14ac:dyDescent="0.2">
      <c r="A28" s="15" t="s">
        <v>0</v>
      </c>
      <c r="E28" s="17">
        <f>Arbeidsbok!F67</f>
        <v>235000</v>
      </c>
      <c r="F28" s="11"/>
    </row>
    <row r="29" spans="1:6" x14ac:dyDescent="0.2">
      <c r="A29" s="15" t="s">
        <v>6</v>
      </c>
      <c r="E29" s="16">
        <f>Arbeidsbok!D67</f>
        <v>6600</v>
      </c>
      <c r="F29" s="8"/>
    </row>
    <row r="30" spans="1:6" x14ac:dyDescent="0.2">
      <c r="A30" t="s">
        <v>39</v>
      </c>
      <c r="E30" s="18">
        <f>SUM(E28:E29)</f>
        <v>241600</v>
      </c>
      <c r="F30" s="10"/>
    </row>
    <row r="31" spans="1:6" x14ac:dyDescent="0.2">
      <c r="E31" s="22"/>
      <c r="F31" s="10"/>
    </row>
    <row r="32" spans="1:6" x14ac:dyDescent="0.2">
      <c r="A32" t="s">
        <v>105</v>
      </c>
      <c r="E32" s="16">
        <f>SUM(Arbeidsbok!H67)</f>
        <v>41050</v>
      </c>
      <c r="F32" s="10"/>
    </row>
    <row r="33" spans="1:7" x14ac:dyDescent="0.2">
      <c r="E33" s="22"/>
      <c r="F33" s="10"/>
    </row>
    <row r="34" spans="1:7" x14ac:dyDescent="0.2">
      <c r="E34" s="17"/>
      <c r="F34" s="10"/>
    </row>
    <row r="35" spans="1:7" ht="13.5" thickBot="1" x14ac:dyDescent="0.25">
      <c r="A35" s="14" t="s">
        <v>40</v>
      </c>
      <c r="E35" s="21">
        <f>SUM(E25,E30,E32)</f>
        <v>282650</v>
      </c>
      <c r="F35" s="10"/>
    </row>
    <row r="36" spans="1:7" ht="13.5" thickTop="1" x14ac:dyDescent="0.2">
      <c r="E36" s="17"/>
      <c r="F36" s="10"/>
    </row>
    <row r="37" spans="1:7" x14ac:dyDescent="0.2">
      <c r="E37" s="17"/>
      <c r="F37" s="10"/>
    </row>
    <row r="38" spans="1:7" x14ac:dyDescent="0.2">
      <c r="A38" s="14" t="s">
        <v>15</v>
      </c>
      <c r="B38" s="14"/>
      <c r="E38" s="17"/>
      <c r="F38" s="10"/>
    </row>
    <row r="39" spans="1:7" x14ac:dyDescent="0.2">
      <c r="A39" s="15" t="s">
        <v>20</v>
      </c>
      <c r="E39" s="17">
        <f>Arbeidsbok!L62</f>
        <v>297000</v>
      </c>
      <c r="F39" s="12"/>
      <c r="G39" s="1"/>
    </row>
    <row r="40" spans="1:7" x14ac:dyDescent="0.2">
      <c r="A40" s="15" t="s">
        <v>21</v>
      </c>
      <c r="E40" s="25"/>
      <c r="F40" s="6"/>
      <c r="G40" s="1"/>
    </row>
    <row r="41" spans="1:7" x14ac:dyDescent="0.2">
      <c r="A41" s="15" t="s">
        <v>106</v>
      </c>
      <c r="E41" s="25">
        <f>E17</f>
        <v>-43450</v>
      </c>
      <c r="F41" s="6"/>
      <c r="G41" s="1"/>
    </row>
    <row r="42" spans="1:7" x14ac:dyDescent="0.2">
      <c r="A42" s="14" t="s">
        <v>41</v>
      </c>
      <c r="E42" s="18">
        <f>SUM(E39:E41)</f>
        <v>253550</v>
      </c>
      <c r="F42" s="6"/>
      <c r="G42" s="1"/>
    </row>
    <row r="43" spans="1:7" x14ac:dyDescent="0.2">
      <c r="A43" s="14"/>
      <c r="E43" s="22"/>
      <c r="F43" s="6"/>
      <c r="G43" s="1"/>
    </row>
    <row r="44" spans="1:7" x14ac:dyDescent="0.2">
      <c r="A44" s="23" t="s">
        <v>42</v>
      </c>
      <c r="E44" s="22"/>
      <c r="F44" s="6"/>
      <c r="G44" s="1"/>
    </row>
    <row r="45" spans="1:7" x14ac:dyDescent="0.2">
      <c r="A45" s="24" t="s">
        <v>110</v>
      </c>
      <c r="E45" s="22">
        <f>Arbeidsbok!P62</f>
        <v>0</v>
      </c>
      <c r="F45" s="6"/>
      <c r="G45" s="1"/>
    </row>
    <row r="46" spans="1:7" x14ac:dyDescent="0.2">
      <c r="A46" s="24" t="s">
        <v>111</v>
      </c>
      <c r="E46" s="16">
        <f>Arbeidsbok!R62</f>
        <v>29100</v>
      </c>
      <c r="F46" s="6"/>
      <c r="G46" s="1"/>
    </row>
    <row r="47" spans="1:7" x14ac:dyDescent="0.2">
      <c r="A47" s="23" t="s">
        <v>43</v>
      </c>
      <c r="E47" s="18">
        <f>SUM(E45)+E46</f>
        <v>29100</v>
      </c>
      <c r="F47" s="6"/>
      <c r="G47" s="1"/>
    </row>
    <row r="48" spans="1:7" ht="12" customHeight="1" x14ac:dyDescent="0.2">
      <c r="A48" s="23"/>
      <c r="E48" s="22"/>
    </row>
    <row r="49" spans="1:5" ht="13.5" thickBot="1" x14ac:dyDescent="0.25">
      <c r="A49" s="23" t="s">
        <v>44</v>
      </c>
      <c r="B49" s="14"/>
      <c r="E49" s="21">
        <f>E42+E47</f>
        <v>282650</v>
      </c>
    </row>
    <row r="50" spans="1:5" ht="13.5" thickTop="1" x14ac:dyDescent="0.2"/>
    <row r="51" spans="1:5" ht="18" x14ac:dyDescent="0.25">
      <c r="B51" s="4"/>
    </row>
    <row r="52" spans="1:5" ht="18" x14ac:dyDescent="0.25">
      <c r="B52" s="4"/>
    </row>
    <row r="53" spans="1:5" ht="18" x14ac:dyDescent="0.25">
      <c r="B53" s="4"/>
    </row>
    <row r="54" spans="1:5" ht="18" x14ac:dyDescent="0.25">
      <c r="B54" s="4"/>
    </row>
  </sheetData>
  <phoneticPr fontId="0" type="noConversion"/>
  <pageMargins left="0.75" right="0.75" top="1" bottom="1" header="0.5" footer="0.5"/>
  <pageSetup paperSize="9" orientation="portrait" r:id="rId1"/>
  <headerFooter alignWithMargins="0"/>
  <cellWatches>
    <cellWatch r="E39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1" sqref="B21"/>
    </sheetView>
  </sheetViews>
  <sheetFormatPr baseColWidth="10" defaultRowHeight="12.75" x14ac:dyDescent="0.2"/>
  <cols>
    <col min="1" max="1" width="17.7109375" customWidth="1"/>
    <col min="2" max="2" width="11.42578125" style="28"/>
  </cols>
  <sheetData>
    <row r="1" spans="1:2" s="73" customFormat="1" ht="15" x14ac:dyDescent="0.25">
      <c r="A1" s="73" t="s">
        <v>130</v>
      </c>
      <c r="B1" s="74"/>
    </row>
    <row r="2" spans="1:2" x14ac:dyDescent="0.2">
      <c r="A2" t="s">
        <v>132</v>
      </c>
      <c r="B2" s="28">
        <v>22350</v>
      </c>
    </row>
    <row r="3" spans="1:2" x14ac:dyDescent="0.2">
      <c r="A3" s="75" t="s">
        <v>137</v>
      </c>
      <c r="B3" s="28">
        <v>7000</v>
      </c>
    </row>
    <row r="4" spans="1:2" x14ac:dyDescent="0.2">
      <c r="A4" s="75" t="s">
        <v>133</v>
      </c>
      <c r="B4" s="28">
        <v>11700</v>
      </c>
    </row>
    <row r="5" spans="1:2" ht="13.5" thickBot="1" x14ac:dyDescent="0.25">
      <c r="A5" s="72" t="s">
        <v>134</v>
      </c>
      <c r="B5" s="76">
        <f>SUM(B2:B4)</f>
        <v>41050</v>
      </c>
    </row>
    <row r="9" spans="1:2" s="73" customFormat="1" ht="15" x14ac:dyDescent="0.25">
      <c r="A9" s="73" t="s">
        <v>131</v>
      </c>
      <c r="B9" s="74"/>
    </row>
    <row r="10" spans="1:2" x14ac:dyDescent="0.2">
      <c r="A10" s="75" t="s">
        <v>136</v>
      </c>
      <c r="B10" s="28">
        <v>5400</v>
      </c>
    </row>
    <row r="11" spans="1:2" x14ac:dyDescent="0.2">
      <c r="A11" s="75" t="s">
        <v>135</v>
      </c>
      <c r="B11" s="28">
        <v>12000</v>
      </c>
    </row>
    <row r="12" spans="1:2" x14ac:dyDescent="0.2">
      <c r="A12" s="75" t="s">
        <v>118</v>
      </c>
      <c r="B12" s="28">
        <v>11700</v>
      </c>
    </row>
    <row r="13" spans="1:2" ht="13.5" thickBot="1" x14ac:dyDescent="0.25">
      <c r="A13" s="72" t="s">
        <v>134</v>
      </c>
      <c r="B13" s="76">
        <f>SUM(B10:B12)</f>
        <v>29100</v>
      </c>
    </row>
  </sheetData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Arbeidsbok</vt:lpstr>
      <vt:lpstr>Resultatregnskap og balanse</vt:lpstr>
      <vt:lpstr>Saldoliste</vt:lpstr>
      <vt:lpstr>Arbeidsbok!Utskriftstitler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Arnt Larsen</dc:creator>
  <cp:lastModifiedBy>Trine</cp:lastModifiedBy>
  <cp:lastPrinted>2014-07-06T15:10:11Z</cp:lastPrinted>
  <dcterms:created xsi:type="dcterms:W3CDTF">2001-12-23T08:56:49Z</dcterms:created>
  <dcterms:modified xsi:type="dcterms:W3CDTF">2014-07-06T15:28:22Z</dcterms:modified>
</cp:coreProperties>
</file>